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alka\Desktop\mail\"/>
    </mc:Choice>
  </mc:AlternateContent>
  <bookViews>
    <workbookView xWindow="480" yWindow="45" windowWidth="18240" windowHeight="11835"/>
  </bookViews>
  <sheets>
    <sheet name="GUS Gminy 2016" sheetId="4" r:id="rId1"/>
    <sheet name="GUS Gminy 2015" sheetId="1" r:id="rId2"/>
    <sheet name=" GUS poprodukcyjny 2015" sheetId="2" r:id="rId3"/>
    <sheet name="GUS poprodukcyjny 2016" sheetId="3" r:id="rId4"/>
  </sheets>
  <definedNames>
    <definedName name="_xlnm._FilterDatabase" localSheetId="3" hidden="1">'GUS poprodukcyjny 2016'!$A$8:$O$254</definedName>
    <definedName name="_xlnm.Print_Titles" localSheetId="1">'GUS Gminy 2015'!$2:$3</definedName>
    <definedName name="_xlnm.Print_Titles" localSheetId="0">'GUS Gminy 2016'!$2:$3</definedName>
  </definedNames>
  <calcPr calcId="162913"/>
</workbook>
</file>

<file path=xl/calcChain.xml><?xml version="1.0" encoding="utf-8"?>
<calcChain xmlns="http://schemas.openxmlformats.org/spreadsheetml/2006/main">
  <c r="L4" i="4" l="1"/>
  <c r="L135" i="4"/>
  <c r="K135" i="4"/>
  <c r="D131" i="4"/>
  <c r="D124" i="4"/>
  <c r="D118" i="4"/>
  <c r="D104" i="4"/>
  <c r="D93" i="4"/>
  <c r="D85" i="4"/>
  <c r="D79" i="4"/>
  <c r="D72" i="4"/>
  <c r="D66" i="4"/>
  <c r="D59" i="4"/>
  <c r="D50" i="4"/>
  <c r="D41" i="4"/>
  <c r="D32" i="4"/>
  <c r="D24" i="4"/>
  <c r="D18" i="4"/>
  <c r="D7" i="4"/>
  <c r="C124" i="4"/>
  <c r="D148" i="4" l="1"/>
  <c r="Q147" i="4"/>
  <c r="B147" i="4"/>
  <c r="T146" i="4"/>
  <c r="Q146" i="4"/>
  <c r="T145" i="4"/>
  <c r="Q145" i="4"/>
  <c r="B145" i="4"/>
  <c r="T144" i="4"/>
  <c r="Q144" i="4"/>
  <c r="B144" i="4"/>
  <c r="D142" i="4"/>
  <c r="D5" i="4" s="1"/>
  <c r="I141" i="4"/>
  <c r="I140" i="4"/>
  <c r="I139" i="4"/>
  <c r="I138" i="4"/>
  <c r="I137" i="4"/>
  <c r="I136" i="4"/>
  <c r="I135" i="4"/>
  <c r="E134" i="4"/>
  <c r="H133" i="4"/>
  <c r="H131" i="4" s="1"/>
  <c r="E133" i="4"/>
  <c r="G133" i="4"/>
  <c r="G131" i="4" s="1"/>
  <c r="E132" i="4"/>
  <c r="B132" i="4"/>
  <c r="P131" i="4"/>
  <c r="O131" i="4"/>
  <c r="N131" i="4"/>
  <c r="M131" i="4"/>
  <c r="L131" i="4"/>
  <c r="K131" i="4"/>
  <c r="I130" i="4"/>
  <c r="I129" i="4"/>
  <c r="M128" i="4"/>
  <c r="I127" i="4"/>
  <c r="M126" i="4"/>
  <c r="M124" i="4" s="1"/>
  <c r="E125" i="4"/>
  <c r="E124" i="4" s="1"/>
  <c r="P124" i="4"/>
  <c r="O124" i="4"/>
  <c r="L124" i="4"/>
  <c r="K124" i="4"/>
  <c r="H124" i="4"/>
  <c r="G124" i="4"/>
  <c r="M123" i="4"/>
  <c r="B123" i="4"/>
  <c r="I122" i="4"/>
  <c r="B122" i="4"/>
  <c r="I121" i="4"/>
  <c r="B121" i="4"/>
  <c r="I120" i="4"/>
  <c r="B120" i="4"/>
  <c r="M119" i="4"/>
  <c r="M118" i="4" s="1"/>
  <c r="B119" i="4"/>
  <c r="P118" i="4"/>
  <c r="O118" i="4"/>
  <c r="L118" i="4"/>
  <c r="K118" i="4"/>
  <c r="H118" i="4"/>
  <c r="G118" i="4"/>
  <c r="F118" i="4"/>
  <c r="E118" i="4"/>
  <c r="I117" i="4"/>
  <c r="I116" i="4"/>
  <c r="I115" i="4"/>
  <c r="I114" i="4"/>
  <c r="M113" i="4"/>
  <c r="I112" i="4"/>
  <c r="I111" i="4"/>
  <c r="I110" i="4"/>
  <c r="I109" i="4"/>
  <c r="I108" i="4"/>
  <c r="H107" i="4"/>
  <c r="H104" i="4" s="1"/>
  <c r="E107" i="4"/>
  <c r="G107" i="4"/>
  <c r="G104" i="4" s="1"/>
  <c r="E106" i="4"/>
  <c r="B106" i="4"/>
  <c r="M105" i="4"/>
  <c r="B105" i="4"/>
  <c r="P104" i="4"/>
  <c r="O104" i="4"/>
  <c r="L104" i="4"/>
  <c r="K104" i="4"/>
  <c r="I103" i="4"/>
  <c r="I102" i="4"/>
  <c r="I101" i="4"/>
  <c r="I100" i="4"/>
  <c r="L99" i="4"/>
  <c r="L93" i="4" s="1"/>
  <c r="I99" i="4"/>
  <c r="K99" i="4"/>
  <c r="K93" i="4" s="1"/>
  <c r="M98" i="4"/>
  <c r="M93" i="4" s="1"/>
  <c r="B98" i="4"/>
  <c r="I97" i="4"/>
  <c r="B97" i="4"/>
  <c r="I96" i="4"/>
  <c r="B96" i="4"/>
  <c r="I95" i="4"/>
  <c r="B95" i="4"/>
  <c r="E94" i="4"/>
  <c r="E93" i="4" s="1"/>
  <c r="B94" i="4"/>
  <c r="P93" i="4"/>
  <c r="O93" i="4"/>
  <c r="H93" i="4"/>
  <c r="G93" i="4"/>
  <c r="I92" i="4"/>
  <c r="I91" i="4"/>
  <c r="I90" i="4"/>
  <c r="M89" i="4"/>
  <c r="M85" i="4" s="1"/>
  <c r="E88" i="4"/>
  <c r="E87" i="4"/>
  <c r="E86" i="4"/>
  <c r="P85" i="4"/>
  <c r="O85" i="4"/>
  <c r="L85" i="4"/>
  <c r="K85" i="4"/>
  <c r="H85" i="4"/>
  <c r="G85" i="4"/>
  <c r="I84" i="4"/>
  <c r="B84" i="4"/>
  <c r="I83" i="4"/>
  <c r="B83" i="4"/>
  <c r="I82" i="4"/>
  <c r="B82" i="4"/>
  <c r="M81" i="4"/>
  <c r="M79" i="4" s="1"/>
  <c r="B81" i="4"/>
  <c r="E80" i="4"/>
  <c r="E79" i="4" s="1"/>
  <c r="B80" i="4"/>
  <c r="P79" i="4"/>
  <c r="O79" i="4"/>
  <c r="L79" i="4"/>
  <c r="K79" i="4"/>
  <c r="H79" i="4"/>
  <c r="G79" i="4"/>
  <c r="I78" i="4"/>
  <c r="M77" i="4"/>
  <c r="M72" i="4" s="1"/>
  <c r="I76" i="4"/>
  <c r="I75" i="4"/>
  <c r="I74" i="4"/>
  <c r="H73" i="4"/>
  <c r="H72" i="4" s="1"/>
  <c r="E73" i="4"/>
  <c r="E72" i="4" s="1"/>
  <c r="G73" i="4"/>
  <c r="G72" i="4" s="1"/>
  <c r="P72" i="4"/>
  <c r="O72" i="4"/>
  <c r="L72" i="4"/>
  <c r="K72" i="4"/>
  <c r="I71" i="4"/>
  <c r="I70" i="4"/>
  <c r="I69" i="4"/>
  <c r="E68" i="4"/>
  <c r="H67" i="4"/>
  <c r="H66" i="4" s="1"/>
  <c r="E67" i="4"/>
  <c r="G67" i="4"/>
  <c r="G66" i="4" s="1"/>
  <c r="P66" i="4"/>
  <c r="O66" i="4"/>
  <c r="N66" i="4"/>
  <c r="M66" i="4"/>
  <c r="L66" i="4"/>
  <c r="K66" i="4"/>
  <c r="I65" i="4"/>
  <c r="I64" i="4"/>
  <c r="M63" i="4"/>
  <c r="M59" i="4" s="1"/>
  <c r="I62" i="4"/>
  <c r="I61" i="4"/>
  <c r="H60" i="4"/>
  <c r="H59" i="4" s="1"/>
  <c r="E60" i="4"/>
  <c r="E59" i="4" s="1"/>
  <c r="G60" i="4"/>
  <c r="G59" i="4" s="1"/>
  <c r="P59" i="4"/>
  <c r="O59" i="4"/>
  <c r="L59" i="4"/>
  <c r="K59" i="4"/>
  <c r="I58" i="4"/>
  <c r="I57" i="4"/>
  <c r="I56" i="4"/>
  <c r="I55" i="4"/>
  <c r="I54" i="4"/>
  <c r="B54" i="4"/>
  <c r="L53" i="4"/>
  <c r="L50" i="4" s="1"/>
  <c r="I53" i="4"/>
  <c r="J53" i="4"/>
  <c r="I52" i="4"/>
  <c r="B52" i="4"/>
  <c r="H51" i="4"/>
  <c r="H50" i="4" s="1"/>
  <c r="E51" i="4"/>
  <c r="E50" i="4" s="1"/>
  <c r="G51" i="4"/>
  <c r="G50" i="4" s="1"/>
  <c r="P50" i="4"/>
  <c r="O50" i="4"/>
  <c r="N50" i="4"/>
  <c r="M50" i="4"/>
  <c r="M49" i="4"/>
  <c r="B49" i="4"/>
  <c r="I48" i="4"/>
  <c r="B48" i="4"/>
  <c r="I47" i="4"/>
  <c r="B47" i="4"/>
  <c r="I46" i="4"/>
  <c r="B46" i="4"/>
  <c r="I45" i="4"/>
  <c r="B45" i="4"/>
  <c r="I44" i="4"/>
  <c r="B44" i="4"/>
  <c r="M43" i="4"/>
  <c r="M41" i="4" s="1"/>
  <c r="B43" i="4"/>
  <c r="I42" i="4"/>
  <c r="B42" i="4"/>
  <c r="P41" i="4"/>
  <c r="O41" i="4"/>
  <c r="L41" i="4"/>
  <c r="K41" i="4"/>
  <c r="H41" i="4"/>
  <c r="G41" i="4"/>
  <c r="F41" i="4"/>
  <c r="E41" i="4"/>
  <c r="L40" i="4"/>
  <c r="I40" i="4"/>
  <c r="J40" i="4"/>
  <c r="I39" i="4"/>
  <c r="B39" i="4"/>
  <c r="I38" i="4"/>
  <c r="B38" i="4"/>
  <c r="I37" i="4"/>
  <c r="B37" i="4"/>
  <c r="I36" i="4"/>
  <c r="B36" i="4"/>
  <c r="L35" i="4"/>
  <c r="I35" i="4"/>
  <c r="K35" i="4"/>
  <c r="I34" i="4"/>
  <c r="B34" i="4"/>
  <c r="H33" i="4"/>
  <c r="H32" i="4" s="1"/>
  <c r="E33" i="4"/>
  <c r="E32" i="4" s="1"/>
  <c r="F33" i="4"/>
  <c r="F32" i="4" s="1"/>
  <c r="P32" i="4"/>
  <c r="O32" i="4"/>
  <c r="N32" i="4"/>
  <c r="M32" i="4"/>
  <c r="I31" i="4"/>
  <c r="B31" i="4"/>
  <c r="I30" i="4"/>
  <c r="B30" i="4"/>
  <c r="I29" i="4"/>
  <c r="B29" i="4"/>
  <c r="P28" i="4"/>
  <c r="M28" i="4"/>
  <c r="N28" i="4"/>
  <c r="I27" i="4"/>
  <c r="B27" i="4"/>
  <c r="P26" i="4"/>
  <c r="M26" i="4"/>
  <c r="N26" i="4"/>
  <c r="H25" i="4"/>
  <c r="H24" i="4" s="1"/>
  <c r="E25" i="4"/>
  <c r="E24" i="4" s="1"/>
  <c r="F25" i="4"/>
  <c r="F24" i="4" s="1"/>
  <c r="L24" i="4"/>
  <c r="K24" i="4"/>
  <c r="I23" i="4"/>
  <c r="B23" i="4"/>
  <c r="M22" i="4"/>
  <c r="B22" i="4"/>
  <c r="I21" i="4"/>
  <c r="I18" i="4" s="1"/>
  <c r="B21" i="4"/>
  <c r="M20" i="4"/>
  <c r="M18" i="4" s="1"/>
  <c r="B20" i="4"/>
  <c r="E19" i="4"/>
  <c r="E18" i="4" s="1"/>
  <c r="B19" i="4"/>
  <c r="P18" i="4"/>
  <c r="O18" i="4"/>
  <c r="L18" i="4"/>
  <c r="K18" i="4"/>
  <c r="H18" i="4"/>
  <c r="G18" i="4"/>
  <c r="I17" i="4"/>
  <c r="B17" i="4"/>
  <c r="I16" i="4"/>
  <c r="B16" i="4"/>
  <c r="I15" i="4"/>
  <c r="B15" i="4"/>
  <c r="I14" i="4"/>
  <c r="B14" i="4"/>
  <c r="M13" i="4"/>
  <c r="B13" i="4"/>
  <c r="I12" i="4"/>
  <c r="B12" i="4"/>
  <c r="I11" i="4"/>
  <c r="B11" i="4"/>
  <c r="I10" i="4"/>
  <c r="B10" i="4"/>
  <c r="M9" i="4"/>
  <c r="M7" i="4" s="1"/>
  <c r="B9" i="4"/>
  <c r="I8" i="4"/>
  <c r="I7" i="4" s="1"/>
  <c r="B8" i="4"/>
  <c r="P7" i="4"/>
  <c r="O7" i="4"/>
  <c r="L7" i="4"/>
  <c r="K7" i="4"/>
  <c r="H7" i="4"/>
  <c r="G7" i="4"/>
  <c r="F7" i="4"/>
  <c r="E7" i="4"/>
  <c r="T4" i="4"/>
  <c r="P4" i="4"/>
  <c r="H4" i="4"/>
  <c r="L32" i="4" l="1"/>
  <c r="I72" i="4"/>
  <c r="I124" i="4"/>
  <c r="Q142" i="4"/>
  <c r="J39" i="4"/>
  <c r="E85" i="4"/>
  <c r="I85" i="4"/>
  <c r="R5" i="4"/>
  <c r="I66" i="4"/>
  <c r="I131" i="4"/>
  <c r="E66" i="4"/>
  <c r="I118" i="4"/>
  <c r="I59" i="4"/>
  <c r="C72" i="4"/>
  <c r="B72" i="4" s="1"/>
  <c r="J83" i="4"/>
  <c r="I104" i="4"/>
  <c r="P24" i="4"/>
  <c r="P5" i="4" s="1"/>
  <c r="M24" i="4"/>
  <c r="J99" i="4"/>
  <c r="M104" i="4"/>
  <c r="T5" i="4"/>
  <c r="I79" i="4"/>
  <c r="F107" i="4"/>
  <c r="N119" i="4"/>
  <c r="E131" i="4"/>
  <c r="C142" i="4"/>
  <c r="B142" i="4" s="1"/>
  <c r="S144" i="4"/>
  <c r="T142" i="4"/>
  <c r="N24" i="4"/>
  <c r="I24" i="4"/>
  <c r="H5" i="4"/>
  <c r="F60" i="4"/>
  <c r="F59" i="4" s="1"/>
  <c r="C59" i="4"/>
  <c r="B59" i="4" s="1"/>
  <c r="I93" i="4"/>
  <c r="E104" i="4"/>
  <c r="N123" i="4"/>
  <c r="L5" i="4"/>
  <c r="Q5" i="4"/>
  <c r="I50" i="4"/>
  <c r="O26" i="4"/>
  <c r="J45" i="4"/>
  <c r="J54" i="4"/>
  <c r="F73" i="4"/>
  <c r="F72" i="4" s="1"/>
  <c r="J82" i="4"/>
  <c r="C93" i="4"/>
  <c r="B93" i="4" s="1"/>
  <c r="B26" i="4"/>
  <c r="J42" i="4"/>
  <c r="F51" i="4"/>
  <c r="F50" i="4" s="1"/>
  <c r="J52" i="4"/>
  <c r="J96" i="4"/>
  <c r="J120" i="4"/>
  <c r="J95" i="4"/>
  <c r="N49" i="4"/>
  <c r="B51" i="4"/>
  <c r="F67" i="4"/>
  <c r="C79" i="4"/>
  <c r="B79" i="4" s="1"/>
  <c r="N81" i="4"/>
  <c r="N79" i="4" s="1"/>
  <c r="F94" i="4"/>
  <c r="F93" i="4" s="1"/>
  <c r="N98" i="4"/>
  <c r="N93" i="4" s="1"/>
  <c r="F106" i="4"/>
  <c r="F133" i="4"/>
  <c r="J8" i="4"/>
  <c r="N9" i="4"/>
  <c r="J10" i="4"/>
  <c r="J11" i="4"/>
  <c r="J12" i="4"/>
  <c r="N13" i="4"/>
  <c r="J14" i="4"/>
  <c r="J15" i="4"/>
  <c r="C24" i="4"/>
  <c r="B24" i="4" s="1"/>
  <c r="C32" i="4"/>
  <c r="B32" i="4" s="1"/>
  <c r="J36" i="4"/>
  <c r="J46" i="4"/>
  <c r="F80" i="4"/>
  <c r="F79" i="4" s="1"/>
  <c r="J84" i="4"/>
  <c r="J97" i="4"/>
  <c r="N105" i="4"/>
  <c r="C104" i="4"/>
  <c r="B104" i="4" s="1"/>
  <c r="C118" i="4"/>
  <c r="B118" i="4" s="1"/>
  <c r="J122" i="4"/>
  <c r="F132" i="4"/>
  <c r="C66" i="4"/>
  <c r="B66" i="4" s="1"/>
  <c r="J121" i="4"/>
  <c r="C131" i="4"/>
  <c r="B131" i="4" s="1"/>
  <c r="B55" i="4"/>
  <c r="J55" i="4"/>
  <c r="B63" i="4"/>
  <c r="N63" i="4"/>
  <c r="N59" i="4" s="1"/>
  <c r="J17" i="4"/>
  <c r="J38" i="4"/>
  <c r="K40" i="4"/>
  <c r="K32" i="4" s="1"/>
  <c r="B40" i="4"/>
  <c r="J44" i="4"/>
  <c r="J48" i="4"/>
  <c r="C50" i="4"/>
  <c r="B50" i="4" s="1"/>
  <c r="K53" i="4"/>
  <c r="K50" i="4" s="1"/>
  <c r="B53" i="4"/>
  <c r="B69" i="4"/>
  <c r="J69" i="4"/>
  <c r="B71" i="4"/>
  <c r="J71" i="4"/>
  <c r="B75" i="4"/>
  <c r="J75" i="4"/>
  <c r="B77" i="4"/>
  <c r="N77" i="4"/>
  <c r="N72" i="4" s="1"/>
  <c r="B87" i="4"/>
  <c r="F87" i="4"/>
  <c r="B89" i="4"/>
  <c r="N89" i="4"/>
  <c r="N85" i="4" s="1"/>
  <c r="B91" i="4"/>
  <c r="J91" i="4"/>
  <c r="B109" i="4"/>
  <c r="J109" i="4"/>
  <c r="B111" i="4"/>
  <c r="J111" i="4"/>
  <c r="B113" i="4"/>
  <c r="N113" i="4"/>
  <c r="B115" i="4"/>
  <c r="J115" i="4"/>
  <c r="B117" i="4"/>
  <c r="J117" i="4"/>
  <c r="B126" i="4"/>
  <c r="N126" i="4"/>
  <c r="B128" i="4"/>
  <c r="N128" i="4"/>
  <c r="B130" i="4"/>
  <c r="J130" i="4"/>
  <c r="B135" i="4"/>
  <c r="J135" i="4"/>
  <c r="B137" i="4"/>
  <c r="J137" i="4"/>
  <c r="B139" i="4"/>
  <c r="J139" i="4"/>
  <c r="B141" i="4"/>
  <c r="J141" i="4"/>
  <c r="B146" i="4"/>
  <c r="S146" i="4"/>
  <c r="B101" i="4"/>
  <c r="J101" i="4"/>
  <c r="J16" i="4"/>
  <c r="C18" i="4"/>
  <c r="B18" i="4" s="1"/>
  <c r="F19" i="4"/>
  <c r="F18" i="4" s="1"/>
  <c r="N20" i="4"/>
  <c r="J21" i="4"/>
  <c r="N22" i="4"/>
  <c r="J23" i="4"/>
  <c r="G25" i="4"/>
  <c r="G24" i="4" s="1"/>
  <c r="B25" i="4"/>
  <c r="J27" i="4"/>
  <c r="J29" i="4"/>
  <c r="J30" i="4"/>
  <c r="J31" i="4"/>
  <c r="J34" i="4"/>
  <c r="J35" i="4"/>
  <c r="I32" i="4"/>
  <c r="J37" i="4"/>
  <c r="C41" i="4"/>
  <c r="B41" i="4" s="1"/>
  <c r="I41" i="4"/>
  <c r="N43" i="4"/>
  <c r="J47" i="4"/>
  <c r="B56" i="4"/>
  <c r="J56" i="4"/>
  <c r="B58" i="4"/>
  <c r="J58" i="4"/>
  <c r="B62" i="4"/>
  <c r="J62" i="4"/>
  <c r="B64" i="4"/>
  <c r="J64" i="4"/>
  <c r="B100" i="4"/>
  <c r="J100" i="4"/>
  <c r="B102" i="4"/>
  <c r="J102" i="4"/>
  <c r="B57" i="4"/>
  <c r="J57" i="4"/>
  <c r="B61" i="4"/>
  <c r="J61" i="4"/>
  <c r="B65" i="4"/>
  <c r="J65" i="4"/>
  <c r="B103" i="4"/>
  <c r="J103" i="4"/>
  <c r="C7" i="4"/>
  <c r="O28" i="4"/>
  <c r="B28" i="4"/>
  <c r="G33" i="4"/>
  <c r="G32" i="4" s="1"/>
  <c r="B33" i="4"/>
  <c r="B35" i="4"/>
  <c r="B68" i="4"/>
  <c r="F68" i="4"/>
  <c r="B70" i="4"/>
  <c r="J70" i="4"/>
  <c r="B74" i="4"/>
  <c r="J74" i="4"/>
  <c r="B76" i="4"/>
  <c r="J76" i="4"/>
  <c r="B78" i="4"/>
  <c r="J78" i="4"/>
  <c r="B86" i="4"/>
  <c r="F86" i="4"/>
  <c r="C85" i="4"/>
  <c r="B85" i="4" s="1"/>
  <c r="B88" i="4"/>
  <c r="F88" i="4"/>
  <c r="B90" i="4"/>
  <c r="J90" i="4"/>
  <c r="B92" i="4"/>
  <c r="J92" i="4"/>
  <c r="B108" i="4"/>
  <c r="J108" i="4"/>
  <c r="B110" i="4"/>
  <c r="J110" i="4"/>
  <c r="B112" i="4"/>
  <c r="J112" i="4"/>
  <c r="B114" i="4"/>
  <c r="J114" i="4"/>
  <c r="B116" i="4"/>
  <c r="J116" i="4"/>
  <c r="B125" i="4"/>
  <c r="F125" i="4"/>
  <c r="F124" i="4" s="1"/>
  <c r="B124" i="4"/>
  <c r="B127" i="4"/>
  <c r="J127" i="4"/>
  <c r="B129" i="4"/>
  <c r="J129" i="4"/>
  <c r="B134" i="4"/>
  <c r="F134" i="4"/>
  <c r="B136" i="4"/>
  <c r="J136" i="4"/>
  <c r="B138" i="4"/>
  <c r="J138" i="4"/>
  <c r="B140" i="4"/>
  <c r="J140" i="4"/>
  <c r="B60" i="4"/>
  <c r="B67" i="4"/>
  <c r="B73" i="4"/>
  <c r="B99" i="4"/>
  <c r="B107" i="4"/>
  <c r="B133" i="4"/>
  <c r="S145" i="4"/>
  <c r="F118" i="1"/>
  <c r="F41" i="1"/>
  <c r="E7" i="1"/>
  <c r="F7" i="1"/>
  <c r="G7" i="1"/>
  <c r="K118" i="1"/>
  <c r="K41" i="1"/>
  <c r="L41" i="1"/>
  <c r="K59" i="1"/>
  <c r="N131" i="1"/>
  <c r="M113" i="1"/>
  <c r="N66" i="1"/>
  <c r="N50" i="1"/>
  <c r="N32" i="1"/>
  <c r="K131" i="1"/>
  <c r="O131" i="1"/>
  <c r="G124" i="1"/>
  <c r="K124" i="1"/>
  <c r="O124" i="1"/>
  <c r="G118" i="1"/>
  <c r="O118" i="1"/>
  <c r="K104" i="1"/>
  <c r="O104" i="1"/>
  <c r="G93" i="1"/>
  <c r="O93" i="1"/>
  <c r="G85" i="1"/>
  <c r="K85" i="1"/>
  <c r="O85" i="1"/>
  <c r="G79" i="1"/>
  <c r="K79" i="1"/>
  <c r="O79" i="1"/>
  <c r="K72" i="1"/>
  <c r="O72" i="1"/>
  <c r="K66" i="1"/>
  <c r="O66" i="1"/>
  <c r="O59" i="1"/>
  <c r="O50" i="1"/>
  <c r="G41" i="1"/>
  <c r="O41" i="1"/>
  <c r="O32" i="1"/>
  <c r="O18" i="1"/>
  <c r="O7" i="1"/>
  <c r="G18" i="1"/>
  <c r="K24" i="1"/>
  <c r="K18" i="1"/>
  <c r="K7" i="1"/>
  <c r="C58" i="1"/>
  <c r="B58" i="1" s="1"/>
  <c r="C57" i="1"/>
  <c r="B57" i="1" s="1"/>
  <c r="C56" i="1"/>
  <c r="B56" i="1" s="1"/>
  <c r="C55" i="1"/>
  <c r="B55" i="1" s="1"/>
  <c r="C54" i="1"/>
  <c r="B54" i="1" s="1"/>
  <c r="C53" i="1"/>
  <c r="B53" i="1" s="1"/>
  <c r="C52" i="1"/>
  <c r="B52" i="1" s="1"/>
  <c r="C51" i="1"/>
  <c r="G51" i="1" s="1"/>
  <c r="G50" i="1" s="1"/>
  <c r="C65" i="1"/>
  <c r="B65" i="1" s="1"/>
  <c r="C64" i="1"/>
  <c r="B64" i="1" s="1"/>
  <c r="C63" i="1"/>
  <c r="B63" i="1" s="1"/>
  <c r="C62" i="1"/>
  <c r="B62" i="1" s="1"/>
  <c r="C61" i="1"/>
  <c r="B61" i="1" s="1"/>
  <c r="C60" i="1"/>
  <c r="B60" i="1" s="1"/>
  <c r="C71" i="1"/>
  <c r="B71" i="1" s="1"/>
  <c r="C70" i="1"/>
  <c r="B70" i="1" s="1"/>
  <c r="C69" i="1"/>
  <c r="B69" i="1" s="1"/>
  <c r="C68" i="1"/>
  <c r="B68" i="1" s="1"/>
  <c r="C67" i="1"/>
  <c r="G67" i="1" s="1"/>
  <c r="G66" i="1" s="1"/>
  <c r="C78" i="1"/>
  <c r="J78" i="1" s="1"/>
  <c r="C77" i="1"/>
  <c r="B77" i="1" s="1"/>
  <c r="C76" i="1"/>
  <c r="B76" i="1" s="1"/>
  <c r="C75" i="1"/>
  <c r="B75" i="1" s="1"/>
  <c r="C74" i="1"/>
  <c r="B74" i="1" s="1"/>
  <c r="C73" i="1"/>
  <c r="G73" i="1" s="1"/>
  <c r="G72" i="1" s="1"/>
  <c r="C84" i="1"/>
  <c r="B84" i="1" s="1"/>
  <c r="C83" i="1"/>
  <c r="B83" i="1" s="1"/>
  <c r="C82" i="1"/>
  <c r="B82" i="1" s="1"/>
  <c r="C81" i="1"/>
  <c r="B81" i="1" s="1"/>
  <c r="C80" i="1"/>
  <c r="B80" i="1" s="1"/>
  <c r="C92" i="1"/>
  <c r="B92" i="1" s="1"/>
  <c r="C91" i="1"/>
  <c r="B91" i="1" s="1"/>
  <c r="C90" i="1"/>
  <c r="B90" i="1" s="1"/>
  <c r="C89" i="1"/>
  <c r="B89" i="1" s="1"/>
  <c r="C88" i="1"/>
  <c r="B88" i="1" s="1"/>
  <c r="C87" i="1"/>
  <c r="B87" i="1" s="1"/>
  <c r="C86" i="1"/>
  <c r="B86" i="1" s="1"/>
  <c r="C103" i="1"/>
  <c r="B103" i="1" s="1"/>
  <c r="C102" i="1"/>
  <c r="B102" i="1" s="1"/>
  <c r="C101" i="1"/>
  <c r="B101" i="1" s="1"/>
  <c r="C100" i="1"/>
  <c r="B100" i="1" s="1"/>
  <c r="C99" i="1"/>
  <c r="K99" i="1" s="1"/>
  <c r="K93" i="1" s="1"/>
  <c r="C98" i="1"/>
  <c r="B98" i="1" s="1"/>
  <c r="C97" i="1"/>
  <c r="B97" i="1" s="1"/>
  <c r="C96" i="1"/>
  <c r="B96" i="1" s="1"/>
  <c r="C95" i="1"/>
  <c r="B95" i="1" s="1"/>
  <c r="C94" i="1"/>
  <c r="B94" i="1" s="1"/>
  <c r="C117" i="1"/>
  <c r="B117" i="1" s="1"/>
  <c r="C116" i="1"/>
  <c r="B116" i="1" s="1"/>
  <c r="C115" i="1"/>
  <c r="B115" i="1" s="1"/>
  <c r="C114" i="1"/>
  <c r="B114" i="1" s="1"/>
  <c r="C113" i="1"/>
  <c r="B113" i="1" s="1"/>
  <c r="C112" i="1"/>
  <c r="B112" i="1" s="1"/>
  <c r="C111" i="1"/>
  <c r="B111" i="1" s="1"/>
  <c r="C110" i="1"/>
  <c r="B110" i="1" s="1"/>
  <c r="C109" i="1"/>
  <c r="J109" i="1" s="1"/>
  <c r="C108" i="1"/>
  <c r="B108" i="1" s="1"/>
  <c r="C107" i="1"/>
  <c r="G107" i="1" s="1"/>
  <c r="G104" i="1" s="1"/>
  <c r="C106" i="1"/>
  <c r="B106" i="1" s="1"/>
  <c r="C105" i="1"/>
  <c r="N105" i="1" s="1"/>
  <c r="C123" i="1"/>
  <c r="B123" i="1" s="1"/>
  <c r="C122" i="1"/>
  <c r="B122" i="1" s="1"/>
  <c r="C121" i="1"/>
  <c r="B121" i="1" s="1"/>
  <c r="C120" i="1"/>
  <c r="B120" i="1" s="1"/>
  <c r="C119" i="1"/>
  <c r="B119" i="1" s="1"/>
  <c r="C130" i="1"/>
  <c r="B130" i="1" s="1"/>
  <c r="C129" i="1"/>
  <c r="B129" i="1" s="1"/>
  <c r="C128" i="1"/>
  <c r="N128" i="1" s="1"/>
  <c r="C127" i="1"/>
  <c r="B127" i="1" s="1"/>
  <c r="C126" i="1"/>
  <c r="B126" i="1" s="1"/>
  <c r="C125" i="1"/>
  <c r="B125" i="1" s="1"/>
  <c r="C141" i="1"/>
  <c r="B141" i="1" s="1"/>
  <c r="C140" i="1"/>
  <c r="B140" i="1" s="1"/>
  <c r="C139" i="1"/>
  <c r="B139" i="1" s="1"/>
  <c r="C138" i="1"/>
  <c r="B138" i="1" s="1"/>
  <c r="C137" i="1"/>
  <c r="B137" i="1" s="1"/>
  <c r="C136" i="1"/>
  <c r="B136" i="1" s="1"/>
  <c r="C135" i="1"/>
  <c r="B135" i="1" s="1"/>
  <c r="C134" i="1"/>
  <c r="B134" i="1" s="1"/>
  <c r="C133" i="1"/>
  <c r="G133" i="1" s="1"/>
  <c r="G131" i="1" s="1"/>
  <c r="C132" i="1"/>
  <c r="B132" i="1" s="1"/>
  <c r="D142" i="1"/>
  <c r="D5" i="1" s="1"/>
  <c r="C147" i="1"/>
  <c r="B147" i="1" s="1"/>
  <c r="C146" i="1"/>
  <c r="B146" i="1" s="1"/>
  <c r="C145" i="1"/>
  <c r="B145" i="1" s="1"/>
  <c r="C144" i="1"/>
  <c r="B144" i="1" s="1"/>
  <c r="B105" i="1"/>
  <c r="C46" i="1"/>
  <c r="B46" i="1" s="1"/>
  <c r="C49" i="1"/>
  <c r="B49" i="1" s="1"/>
  <c r="C48" i="1"/>
  <c r="B48" i="1" s="1"/>
  <c r="C47" i="1"/>
  <c r="B47" i="1" s="1"/>
  <c r="C45" i="1"/>
  <c r="B45" i="1" s="1"/>
  <c r="C44" i="1"/>
  <c r="B44" i="1" s="1"/>
  <c r="C43" i="1"/>
  <c r="B43" i="1" s="1"/>
  <c r="C42" i="1"/>
  <c r="B42" i="1" s="1"/>
  <c r="C40" i="1"/>
  <c r="B40" i="1" s="1"/>
  <c r="C39" i="1"/>
  <c r="B39" i="1" s="1"/>
  <c r="C38" i="1"/>
  <c r="B38" i="1" s="1"/>
  <c r="C37" i="1"/>
  <c r="B37" i="1" s="1"/>
  <c r="C36" i="1"/>
  <c r="B36" i="1" s="1"/>
  <c r="C35" i="1"/>
  <c r="B35" i="1" s="1"/>
  <c r="C34" i="1"/>
  <c r="B34" i="1" s="1"/>
  <c r="C33" i="1"/>
  <c r="B33" i="1" s="1"/>
  <c r="C31" i="1"/>
  <c r="B31" i="1" s="1"/>
  <c r="C30" i="1"/>
  <c r="B30" i="1" s="1"/>
  <c r="C29" i="1"/>
  <c r="B29" i="1" s="1"/>
  <c r="C28" i="1"/>
  <c r="B28" i="1" s="1"/>
  <c r="C27" i="1"/>
  <c r="B27" i="1" s="1"/>
  <c r="C26" i="1"/>
  <c r="B26" i="1" s="1"/>
  <c r="C25" i="1"/>
  <c r="B25" i="1" s="1"/>
  <c r="C23" i="1"/>
  <c r="B23" i="1" s="1"/>
  <c r="C22" i="1"/>
  <c r="B22" i="1" s="1"/>
  <c r="C21" i="1"/>
  <c r="B21" i="1" s="1"/>
  <c r="C20" i="1"/>
  <c r="B20" i="1" s="1"/>
  <c r="C19" i="1"/>
  <c r="B19" i="1" s="1"/>
  <c r="C17" i="1"/>
  <c r="B17" i="1" s="1"/>
  <c r="C16" i="1"/>
  <c r="B16" i="1" s="1"/>
  <c r="C15" i="1"/>
  <c r="B15" i="1" s="1"/>
  <c r="C14" i="1"/>
  <c r="B14" i="1" s="1"/>
  <c r="C13" i="1"/>
  <c r="B13" i="1" s="1"/>
  <c r="C12" i="1"/>
  <c r="B12" i="1" s="1"/>
  <c r="C11" i="1"/>
  <c r="B11" i="1" s="1"/>
  <c r="C10" i="1"/>
  <c r="B10" i="1" s="1"/>
  <c r="C9" i="1"/>
  <c r="B9" i="1" s="1"/>
  <c r="C8" i="1"/>
  <c r="J8" i="1" s="1"/>
  <c r="B247" i="2"/>
  <c r="B217" i="2"/>
  <c r="B189" i="2"/>
  <c r="B158" i="2"/>
  <c r="B124" i="2"/>
  <c r="B104" i="2"/>
  <c r="B100" i="2"/>
  <c r="B92" i="2"/>
  <c r="B84" i="2"/>
  <c r="B80" i="2"/>
  <c r="B74" i="2"/>
  <c r="B52" i="2"/>
  <c r="B46" i="2"/>
  <c r="B42" i="2"/>
  <c r="B14" i="2"/>
  <c r="B12" i="2"/>
  <c r="B10" i="2"/>
  <c r="Q145" i="1"/>
  <c r="Q146" i="1"/>
  <c r="Q147" i="1"/>
  <c r="Q144" i="1"/>
  <c r="T145" i="1"/>
  <c r="T146" i="1"/>
  <c r="T144" i="1"/>
  <c r="F104" i="4" l="1"/>
  <c r="O24" i="4"/>
  <c r="O5" i="4" s="1"/>
  <c r="R6" i="4"/>
  <c r="M5" i="4"/>
  <c r="K5" i="4"/>
  <c r="J118" i="4"/>
  <c r="N104" i="4"/>
  <c r="S5" i="4"/>
  <c r="S6" i="4" s="1"/>
  <c r="N41" i="4"/>
  <c r="J79" i="4"/>
  <c r="E5" i="4"/>
  <c r="H6" i="4" s="1"/>
  <c r="P6" i="4"/>
  <c r="F131" i="4"/>
  <c r="J7" i="4"/>
  <c r="N118" i="4"/>
  <c r="T6" i="4"/>
  <c r="F66" i="4"/>
  <c r="J59" i="4"/>
  <c r="J93" i="4"/>
  <c r="N7" i="4"/>
  <c r="J85" i="4"/>
  <c r="J50" i="4"/>
  <c r="J41" i="4"/>
  <c r="N124" i="4"/>
  <c r="F85" i="4"/>
  <c r="J32" i="4"/>
  <c r="J24" i="4"/>
  <c r="J66" i="4"/>
  <c r="F5" i="4"/>
  <c r="J124" i="4"/>
  <c r="B7" i="4"/>
  <c r="C5" i="4"/>
  <c r="C4" i="4" s="1"/>
  <c r="J18" i="4"/>
  <c r="J131" i="4"/>
  <c r="J104" i="4"/>
  <c r="J72" i="4"/>
  <c r="S142" i="4"/>
  <c r="I5" i="4"/>
  <c r="G5" i="4"/>
  <c r="N18" i="4"/>
  <c r="Q142" i="1"/>
  <c r="B109" i="1"/>
  <c r="B78" i="1"/>
  <c r="B128" i="1"/>
  <c r="F51" i="1"/>
  <c r="F50" i="1" s="1"/>
  <c r="T5" i="1"/>
  <c r="T142" i="1"/>
  <c r="J55" i="1"/>
  <c r="F86" i="1"/>
  <c r="J57" i="1"/>
  <c r="J84" i="1"/>
  <c r="F25" i="1"/>
  <c r="F24" i="1" s="1"/>
  <c r="F68" i="1"/>
  <c r="F133" i="1"/>
  <c r="F125" i="1"/>
  <c r="F124" i="1" s="1"/>
  <c r="F67" i="1"/>
  <c r="F80" i="1"/>
  <c r="F79" i="1" s="1"/>
  <c r="F87" i="1"/>
  <c r="F107" i="1"/>
  <c r="F134" i="1"/>
  <c r="F94" i="1"/>
  <c r="F93" i="1" s="1"/>
  <c r="J53" i="1"/>
  <c r="J76" i="1"/>
  <c r="F19" i="1"/>
  <c r="F18" i="1" s="1"/>
  <c r="F33" i="1"/>
  <c r="F32" i="1" s="1"/>
  <c r="F60" i="1"/>
  <c r="F59" i="1" s="1"/>
  <c r="F73" i="1"/>
  <c r="F72" i="1" s="1"/>
  <c r="F88" i="1"/>
  <c r="F106" i="1"/>
  <c r="F132" i="1"/>
  <c r="J15" i="1"/>
  <c r="J21" i="1"/>
  <c r="J31" i="1"/>
  <c r="J39" i="1"/>
  <c r="J35" i="1"/>
  <c r="J46" i="1"/>
  <c r="J58" i="1"/>
  <c r="J54" i="1"/>
  <c r="J64" i="1"/>
  <c r="J69" i="1"/>
  <c r="J74" i="1"/>
  <c r="J82" i="1"/>
  <c r="J92" i="1"/>
  <c r="J101" i="1"/>
  <c r="J96" i="1"/>
  <c r="J116" i="1"/>
  <c r="J111" i="1"/>
  <c r="J120" i="1"/>
  <c r="J129" i="1"/>
  <c r="J140" i="1"/>
  <c r="J136" i="1"/>
  <c r="J16" i="1"/>
  <c r="J11" i="1"/>
  <c r="J29" i="1"/>
  <c r="J40" i="1"/>
  <c r="J36" i="1"/>
  <c r="J47" i="1"/>
  <c r="J52" i="1"/>
  <c r="J65" i="1"/>
  <c r="J90" i="1"/>
  <c r="J102" i="1"/>
  <c r="J97" i="1"/>
  <c r="J117" i="1"/>
  <c r="J112" i="1"/>
  <c r="J127" i="1"/>
  <c r="J141" i="1"/>
  <c r="J137" i="1"/>
  <c r="N22" i="1"/>
  <c r="N81" i="1"/>
  <c r="N79" i="1" s="1"/>
  <c r="J17" i="1"/>
  <c r="J12" i="1"/>
  <c r="J27" i="1"/>
  <c r="J34" i="1"/>
  <c r="J37" i="1"/>
  <c r="J48" i="1"/>
  <c r="J44" i="1"/>
  <c r="J56" i="1"/>
  <c r="J61" i="1"/>
  <c r="J62" i="1"/>
  <c r="J70" i="1"/>
  <c r="J75" i="1"/>
  <c r="J83" i="1"/>
  <c r="J95" i="1"/>
  <c r="J99" i="1"/>
  <c r="J108" i="1"/>
  <c r="J114" i="1"/>
  <c r="J121" i="1"/>
  <c r="J135" i="1"/>
  <c r="J138" i="1"/>
  <c r="N13" i="1"/>
  <c r="N119" i="1"/>
  <c r="J10" i="1"/>
  <c r="J14" i="1"/>
  <c r="J23" i="1"/>
  <c r="J30" i="1"/>
  <c r="J38" i="1"/>
  <c r="J42" i="1"/>
  <c r="J45" i="1"/>
  <c r="J71" i="1"/>
  <c r="J91" i="1"/>
  <c r="J100" i="1"/>
  <c r="J103" i="1"/>
  <c r="J115" i="1"/>
  <c r="J110" i="1"/>
  <c r="J122" i="1"/>
  <c r="J130" i="1"/>
  <c r="J139" i="1"/>
  <c r="J50" i="1"/>
  <c r="N26" i="1"/>
  <c r="N20" i="1"/>
  <c r="N77" i="1"/>
  <c r="N72" i="1" s="1"/>
  <c r="N89" i="1"/>
  <c r="N85" i="1" s="1"/>
  <c r="N113" i="1"/>
  <c r="N126" i="1"/>
  <c r="N124" i="1" s="1"/>
  <c r="N49" i="1"/>
  <c r="N43" i="1"/>
  <c r="N63" i="1"/>
  <c r="N59" i="1" s="1"/>
  <c r="N98" i="1"/>
  <c r="N93" i="1" s="1"/>
  <c r="B99" i="1"/>
  <c r="N28" i="1"/>
  <c r="N9" i="1"/>
  <c r="N7" i="1" s="1"/>
  <c r="N123" i="1"/>
  <c r="N104" i="1"/>
  <c r="B107" i="1"/>
  <c r="R5" i="1"/>
  <c r="B51" i="1"/>
  <c r="B73" i="1"/>
  <c r="S146" i="1"/>
  <c r="S145" i="1"/>
  <c r="S144" i="1"/>
  <c r="Q5" i="1"/>
  <c r="O28" i="1"/>
  <c r="O26" i="1"/>
  <c r="K53" i="1"/>
  <c r="K50" i="1" s="1"/>
  <c r="K35" i="1"/>
  <c r="G60" i="1"/>
  <c r="G59" i="1" s="1"/>
  <c r="K40" i="1"/>
  <c r="G33" i="1"/>
  <c r="G32" i="1" s="1"/>
  <c r="C7" i="1"/>
  <c r="B7" i="1" s="1"/>
  <c r="B133" i="1"/>
  <c r="G25" i="1"/>
  <c r="G24" i="1" s="1"/>
  <c r="B8" i="1"/>
  <c r="C142" i="1"/>
  <c r="B142" i="1" s="1"/>
  <c r="C50" i="1"/>
  <c r="B50" i="1" s="1"/>
  <c r="C59" i="1"/>
  <c r="B59" i="1" s="1"/>
  <c r="C66" i="1"/>
  <c r="B66" i="1" s="1"/>
  <c r="B67" i="1"/>
  <c r="C72" i="1"/>
  <c r="B72" i="1" s="1"/>
  <c r="C79" i="1"/>
  <c r="B79" i="1" s="1"/>
  <c r="C85" i="1"/>
  <c r="B85" i="1" s="1"/>
  <c r="C93" i="1"/>
  <c r="B93" i="1" s="1"/>
  <c r="C104" i="1"/>
  <c r="C118" i="1"/>
  <c r="B118" i="1" s="1"/>
  <c r="C124" i="1"/>
  <c r="B124" i="1" s="1"/>
  <c r="C131" i="1"/>
  <c r="B131" i="1" s="1"/>
  <c r="C41" i="1"/>
  <c r="B41" i="1" s="1"/>
  <c r="C32" i="1"/>
  <c r="B32" i="1" s="1"/>
  <c r="C24" i="1"/>
  <c r="B24" i="1" s="1"/>
  <c r="C18" i="1"/>
  <c r="B18" i="1" s="1"/>
  <c r="T4" i="1"/>
  <c r="P4" i="1"/>
  <c r="L4" i="1"/>
  <c r="H4" i="1"/>
  <c r="J5" i="4" l="1"/>
  <c r="J6" i="4" s="1"/>
  <c r="N5" i="4"/>
  <c r="F6" i="4"/>
  <c r="G6" i="4"/>
  <c r="D6" i="4"/>
  <c r="L6" i="4"/>
  <c r="R6" i="1"/>
  <c r="F85" i="1"/>
  <c r="N118" i="1"/>
  <c r="N18" i="1"/>
  <c r="F66" i="1"/>
  <c r="J118" i="1"/>
  <c r="J7" i="1"/>
  <c r="J18" i="1"/>
  <c r="J41" i="1"/>
  <c r="J104" i="1"/>
  <c r="J32" i="1"/>
  <c r="F131" i="1"/>
  <c r="F104" i="1"/>
  <c r="J24" i="1"/>
  <c r="J131" i="1"/>
  <c r="J85" i="1"/>
  <c r="J124" i="1"/>
  <c r="J72" i="1"/>
  <c r="J59" i="1"/>
  <c r="J79" i="1"/>
  <c r="J93" i="1"/>
  <c r="N41" i="1"/>
  <c r="J66" i="1"/>
  <c r="N24" i="1"/>
  <c r="S142" i="1"/>
  <c r="S5" i="1"/>
  <c r="S6" i="1" s="1"/>
  <c r="O24" i="1"/>
  <c r="O5" i="1" s="1"/>
  <c r="K32" i="1"/>
  <c r="K5" i="1" s="1"/>
  <c r="B104" i="1"/>
  <c r="G5" i="1"/>
  <c r="C5" i="1"/>
  <c r="I70" i="1"/>
  <c r="I71" i="1"/>
  <c r="I69" i="1"/>
  <c r="H67" i="1"/>
  <c r="H66" i="1" s="1"/>
  <c r="E68" i="1"/>
  <c r="E67" i="1"/>
  <c r="P66" i="1"/>
  <c r="L66" i="1"/>
  <c r="M66" i="1"/>
  <c r="M77" i="1"/>
  <c r="I75" i="1"/>
  <c r="I76" i="1"/>
  <c r="I78" i="1"/>
  <c r="I74" i="1"/>
  <c r="H73" i="1"/>
  <c r="H72" i="1" s="1"/>
  <c r="E73" i="1"/>
  <c r="E72" i="1" s="1"/>
  <c r="L72" i="1"/>
  <c r="M72" i="1"/>
  <c r="P72" i="1"/>
  <c r="I83" i="1"/>
  <c r="I84" i="1"/>
  <c r="I82" i="1"/>
  <c r="M81" i="1"/>
  <c r="M79" i="1" s="1"/>
  <c r="E80" i="1"/>
  <c r="E79" i="1" s="1"/>
  <c r="H79" i="1"/>
  <c r="L79" i="1"/>
  <c r="P79" i="1"/>
  <c r="I91" i="1"/>
  <c r="I92" i="1"/>
  <c r="I90" i="1"/>
  <c r="M89" i="1"/>
  <c r="M85" i="1" s="1"/>
  <c r="E87" i="1"/>
  <c r="E88" i="1"/>
  <c r="E86" i="1"/>
  <c r="H85" i="1"/>
  <c r="L85" i="1"/>
  <c r="P85" i="1"/>
  <c r="L99" i="1"/>
  <c r="I96" i="1"/>
  <c r="I97" i="1"/>
  <c r="I99" i="1"/>
  <c r="I100" i="1"/>
  <c r="I101" i="1"/>
  <c r="I102" i="1"/>
  <c r="I103" i="1"/>
  <c r="I95" i="1"/>
  <c r="M98" i="1"/>
  <c r="M93" i="1" s="1"/>
  <c r="E94" i="1"/>
  <c r="H93" i="1"/>
  <c r="L93" i="1"/>
  <c r="P93" i="1"/>
  <c r="E93" i="1"/>
  <c r="I109" i="1"/>
  <c r="I110" i="1"/>
  <c r="I111" i="1"/>
  <c r="I112" i="1"/>
  <c r="I114" i="1"/>
  <c r="I115" i="1"/>
  <c r="I116" i="1"/>
  <c r="I117" i="1"/>
  <c r="I108" i="1"/>
  <c r="M105" i="1"/>
  <c r="M104" i="1" s="1"/>
  <c r="H107" i="1"/>
  <c r="H104" i="1" s="1"/>
  <c r="E107" i="1"/>
  <c r="E106" i="1"/>
  <c r="L104" i="1"/>
  <c r="P104" i="1"/>
  <c r="M123" i="1"/>
  <c r="M119" i="1"/>
  <c r="I121" i="1"/>
  <c r="I122" i="1"/>
  <c r="I120" i="1"/>
  <c r="H118" i="1"/>
  <c r="L118" i="1"/>
  <c r="P118" i="1"/>
  <c r="E118" i="1"/>
  <c r="M128" i="1"/>
  <c r="M126" i="1"/>
  <c r="I129" i="1"/>
  <c r="I130" i="1"/>
  <c r="I127" i="1"/>
  <c r="E125" i="1"/>
  <c r="H124" i="1"/>
  <c r="L124" i="1"/>
  <c r="P124" i="1"/>
  <c r="E124" i="1"/>
  <c r="I136" i="1"/>
  <c r="I137" i="1"/>
  <c r="I138" i="1"/>
  <c r="I139" i="1"/>
  <c r="I140" i="1"/>
  <c r="I141" i="1"/>
  <c r="I135" i="1"/>
  <c r="H133" i="1"/>
  <c r="E133" i="1"/>
  <c r="E134" i="1"/>
  <c r="E132" i="1"/>
  <c r="H131" i="1"/>
  <c r="L131" i="1"/>
  <c r="M131" i="1"/>
  <c r="P131" i="1"/>
  <c r="M63" i="1"/>
  <c r="M59" i="1" s="1"/>
  <c r="I62" i="1"/>
  <c r="I64" i="1"/>
  <c r="I65" i="1"/>
  <c r="I61" i="1"/>
  <c r="H60" i="1"/>
  <c r="H59" i="1" s="1"/>
  <c r="E60" i="1"/>
  <c r="E59" i="1" s="1"/>
  <c r="L59" i="1"/>
  <c r="P59" i="1"/>
  <c r="L53" i="1"/>
  <c r="I53" i="1"/>
  <c r="I54" i="1"/>
  <c r="I55" i="1"/>
  <c r="I56" i="1"/>
  <c r="I57" i="1"/>
  <c r="I58" i="1"/>
  <c r="I52" i="1"/>
  <c r="H51" i="1"/>
  <c r="H50" i="1" s="1"/>
  <c r="E51" i="1"/>
  <c r="E50" i="1" s="1"/>
  <c r="L50" i="1"/>
  <c r="M50" i="1"/>
  <c r="P50" i="1"/>
  <c r="I44" i="1"/>
  <c r="I45" i="1"/>
  <c r="I46" i="1"/>
  <c r="I47" i="1"/>
  <c r="I48" i="1"/>
  <c r="I42" i="1"/>
  <c r="M49" i="1"/>
  <c r="M43" i="1"/>
  <c r="H41" i="1"/>
  <c r="P41" i="1"/>
  <c r="E41" i="1"/>
  <c r="L40" i="1"/>
  <c r="L35" i="1"/>
  <c r="I35" i="1"/>
  <c r="I36" i="1"/>
  <c r="I37" i="1"/>
  <c r="I38" i="1"/>
  <c r="I39" i="1"/>
  <c r="I40" i="1"/>
  <c r="I34" i="1"/>
  <c r="H33" i="1"/>
  <c r="H32" i="1" s="1"/>
  <c r="E33" i="1"/>
  <c r="E32" i="1" s="1"/>
  <c r="M32" i="1"/>
  <c r="P32" i="1"/>
  <c r="P28" i="1"/>
  <c r="P26" i="1"/>
  <c r="M28" i="1"/>
  <c r="M26" i="1"/>
  <c r="I30" i="1"/>
  <c r="I31" i="1"/>
  <c r="I29" i="1"/>
  <c r="I27" i="1"/>
  <c r="H25" i="1"/>
  <c r="H24" i="1" s="1"/>
  <c r="E25" i="1"/>
  <c r="E24" i="1" s="1"/>
  <c r="L24" i="1"/>
  <c r="M22" i="1"/>
  <c r="M20" i="1"/>
  <c r="I23" i="1"/>
  <c r="I21" i="1"/>
  <c r="E19" i="1"/>
  <c r="E18" i="1" s="1"/>
  <c r="H18" i="1"/>
  <c r="L18" i="1"/>
  <c r="P18" i="1"/>
  <c r="P7" i="1"/>
  <c r="H7" i="1"/>
  <c r="L7" i="1"/>
  <c r="M13" i="1"/>
  <c r="M9" i="1"/>
  <c r="I17" i="1"/>
  <c r="I10" i="1"/>
  <c r="I11" i="1"/>
  <c r="I12" i="1"/>
  <c r="I14" i="1"/>
  <c r="I15" i="1"/>
  <c r="I16" i="1"/>
  <c r="I8" i="1"/>
  <c r="D148" i="1"/>
  <c r="C6" i="4" l="1"/>
  <c r="K6" i="4"/>
  <c r="N6" i="4"/>
  <c r="O6" i="4"/>
  <c r="F5" i="1"/>
  <c r="I18" i="1"/>
  <c r="P24" i="1"/>
  <c r="P5" i="1" s="1"/>
  <c r="J5" i="1"/>
  <c r="N5" i="1"/>
  <c r="M41" i="1"/>
  <c r="M124" i="1"/>
  <c r="E104" i="1"/>
  <c r="E85" i="1"/>
  <c r="C4" i="1"/>
  <c r="I24" i="1"/>
  <c r="L32" i="1"/>
  <c r="L5" i="1" s="1"/>
  <c r="M118" i="1"/>
  <c r="E66" i="1"/>
  <c r="I50" i="1"/>
  <c r="I72" i="1"/>
  <c r="E131" i="1"/>
  <c r="I104" i="1"/>
  <c r="I7" i="1"/>
  <c r="M7" i="1"/>
  <c r="M18" i="1"/>
  <c r="I32" i="1"/>
  <c r="I41" i="1"/>
  <c r="I59" i="1"/>
  <c r="I124" i="1"/>
  <c r="I93" i="1"/>
  <c r="I79" i="1"/>
  <c r="T6" i="1"/>
  <c r="I66" i="1"/>
  <c r="I85" i="1"/>
  <c r="I118" i="1"/>
  <c r="I131" i="1"/>
  <c r="M24" i="1"/>
  <c r="H5" i="1"/>
  <c r="E5" i="1" l="1"/>
  <c r="G6" i="1"/>
  <c r="C6" i="1"/>
  <c r="O6" i="1"/>
  <c r="K6" i="1"/>
  <c r="M5" i="1"/>
  <c r="P6" i="1" s="1"/>
  <c r="I5" i="1"/>
  <c r="L6" i="1" s="1"/>
  <c r="N6" i="1" l="1"/>
  <c r="D6" i="1"/>
  <c r="J6" i="1"/>
  <c r="H6" i="1"/>
  <c r="F6" i="1"/>
</calcChain>
</file>

<file path=xl/sharedStrings.xml><?xml version="1.0" encoding="utf-8"?>
<sst xmlns="http://schemas.openxmlformats.org/spreadsheetml/2006/main" count="2401" uniqueCount="431">
  <si>
    <t>Wyszczególnienie
Specification</t>
  </si>
  <si>
    <t>WOJ. POMORSKIE</t>
  </si>
  <si>
    <t>Powiat bytowski</t>
  </si>
  <si>
    <t>gm. w. Borzytuchom</t>
  </si>
  <si>
    <t>gm. m-w. Bytów</t>
  </si>
  <si>
    <t>gm. w. Czarna Dąbrówka</t>
  </si>
  <si>
    <t>gm. w. Kołczygłowy</t>
  </si>
  <si>
    <t>gm. w. Lipnica</t>
  </si>
  <si>
    <t>gm. m-w. Miastko</t>
  </si>
  <si>
    <t>gm. w. Parchowo</t>
  </si>
  <si>
    <t>gm. w. Studzienice</t>
  </si>
  <si>
    <t>gm. w. Trzebielino</t>
  </si>
  <si>
    <t>gm. w. Tuchomie</t>
  </si>
  <si>
    <t>Powiat chojnicki</t>
  </si>
  <si>
    <t>m. Chojnice</t>
  </si>
  <si>
    <t>gm. m-w. Brusy</t>
  </si>
  <si>
    <t>gm. w. Chojnice</t>
  </si>
  <si>
    <t>gm. m-w. Czersk</t>
  </si>
  <si>
    <t>gm. w. Konarzyny</t>
  </si>
  <si>
    <t>Powiat człuchowski</t>
  </si>
  <si>
    <t>m. Człuchów</t>
  </si>
  <si>
    <t>gm. m-w. Czarne</t>
  </si>
  <si>
    <t>gm. w. Człuchów</t>
  </si>
  <si>
    <t>gm. m-w. Debrzno</t>
  </si>
  <si>
    <t>gm. w. Koczała</t>
  </si>
  <si>
    <t>gm. w. Przechlewo</t>
  </si>
  <si>
    <t>gm. w. Rzeczenica</t>
  </si>
  <si>
    <t>Powiat gdański</t>
  </si>
  <si>
    <t>m. Pruszcz Gdański</t>
  </si>
  <si>
    <t>gm. w. Cedry Wielkie</t>
  </si>
  <si>
    <t>gm. w. Kolbudy</t>
  </si>
  <si>
    <t>gm. w. Pruszcz Gdański</t>
  </si>
  <si>
    <t>gm. w. Przywidz</t>
  </si>
  <si>
    <t>gm. w. Pszczółki</t>
  </si>
  <si>
    <t>gm. w. Suchy Dąb</t>
  </si>
  <si>
    <t>gm. w. Trąbki Wielkie</t>
  </si>
  <si>
    <t>Powiat kartuski</t>
  </si>
  <si>
    <t>gm. w. Chmielno</t>
  </si>
  <si>
    <t>gm. m-w. Kartuzy</t>
  </si>
  <si>
    <t>gm. w. Przodkowo</t>
  </si>
  <si>
    <t>gm. w. Sierakowice</t>
  </si>
  <si>
    <t>gm. w. Somonino</t>
  </si>
  <si>
    <t>gm. w. Stężyca</t>
  </si>
  <si>
    <t>gm. w. Sulęczyno</t>
  </si>
  <si>
    <t>gm. m-w. Żukowo</t>
  </si>
  <si>
    <t>Powiat kościerski</t>
  </si>
  <si>
    <t>m. Kościerzyna</t>
  </si>
  <si>
    <t>gm. w. Dziemiany</t>
  </si>
  <si>
    <t>gm. w. Karsin</t>
  </si>
  <si>
    <t>gm. w. Kościerzyna</t>
  </si>
  <si>
    <t>gm. w. Liniewo</t>
  </si>
  <si>
    <t>gm. w. Lipusz</t>
  </si>
  <si>
    <t>gm. w. Nowa Karczma</t>
  </si>
  <si>
    <t>gm. w. Stara Kiszewa</t>
  </si>
  <si>
    <t>Powiat kwidzyński</t>
  </si>
  <si>
    <t>m. Kwidzyn</t>
  </si>
  <si>
    <t>gm. w. Gardeja</t>
  </si>
  <si>
    <t>gm. w. Kwidzyn</t>
  </si>
  <si>
    <t>gm. m-w. Prabuty</t>
  </si>
  <si>
    <t>gm. w. Ryjewo</t>
  </si>
  <si>
    <t>gm. w. Sadlinki</t>
  </si>
  <si>
    <t>Powiat lęborski</t>
  </si>
  <si>
    <t>m. Lębork</t>
  </si>
  <si>
    <t>m. Łeba</t>
  </si>
  <si>
    <t>gm. w. Cewice</t>
  </si>
  <si>
    <t>gm. w. Nowa Wieś Lęborska</t>
  </si>
  <si>
    <t>gm. w. Wicko</t>
  </si>
  <si>
    <t>Powiat malborski</t>
  </si>
  <si>
    <t>m. Malbork</t>
  </si>
  <si>
    <t>gm. w. Lichnowy</t>
  </si>
  <si>
    <t>gm. w. Malbork</t>
  </si>
  <si>
    <t>gm. w. Miłoradz</t>
  </si>
  <si>
    <t>gm. m-w. Nowy Staw</t>
  </si>
  <si>
    <t>gm. w. Stare Pole</t>
  </si>
  <si>
    <t>Powiat nowodworski</t>
  </si>
  <si>
    <t>m. Krynica Morska</t>
  </si>
  <si>
    <t>gm. m-w. Nowy Dwór Gdański</t>
  </si>
  <si>
    <t>gm. w. Ostaszewo</t>
  </si>
  <si>
    <t>gm. w. Stegna</t>
  </si>
  <si>
    <t>gm. w. Sztutowo</t>
  </si>
  <si>
    <t>Powiat pucki</t>
  </si>
  <si>
    <t>m. Hel</t>
  </si>
  <si>
    <t>m. Jastarnia</t>
  </si>
  <si>
    <t>m. Puck</t>
  </si>
  <si>
    <t>gm. m-w. Władysławowo</t>
  </si>
  <si>
    <t>gm. w. Kosakowo</t>
  </si>
  <si>
    <t>gm. w. Krokowa</t>
  </si>
  <si>
    <t>gm. w. Puck</t>
  </si>
  <si>
    <t>Powiat słupski</t>
  </si>
  <si>
    <t>m. Ustka</t>
  </si>
  <si>
    <t>gm. w. Damnica</t>
  </si>
  <si>
    <t>gm. w. Dębnica Kaszubska</t>
  </si>
  <si>
    <t>gm. w. Główczyce</t>
  </si>
  <si>
    <t>gm. m-w. Kępice</t>
  </si>
  <si>
    <t>gm. w. Kobylnica</t>
  </si>
  <si>
    <t>gm. w. Potęgowo</t>
  </si>
  <si>
    <t>gm. w. Słupsk</t>
  </si>
  <si>
    <t>gm. w. Smołdzino</t>
  </si>
  <si>
    <t>gm. w. Ustka</t>
  </si>
  <si>
    <t>Powiat starogardzki</t>
  </si>
  <si>
    <t>gm. m-w. Czarna Woda</t>
  </si>
  <si>
    <t>m. Skórcz</t>
  </si>
  <si>
    <t>m. Starogard Gdański</t>
  </si>
  <si>
    <t>gm. w. Bobowo</t>
  </si>
  <si>
    <t>gm. w. Kaliska</t>
  </si>
  <si>
    <t>gm. w. Lubichowo</t>
  </si>
  <si>
    <t>gm. w. Osieczna</t>
  </si>
  <si>
    <t>gm. w. Osiek</t>
  </si>
  <si>
    <t>gm. m-w. Skarszewy</t>
  </si>
  <si>
    <t>gm. w. Skórcz</t>
  </si>
  <si>
    <t>gm. w. Smętowo Graniczne</t>
  </si>
  <si>
    <t>gm. w. Starogard Gdański</t>
  </si>
  <si>
    <t>gm. w. Zblewo</t>
  </si>
  <si>
    <t>Powiat sztumski</t>
  </si>
  <si>
    <t>gm. m-w. Dzierzgoń</t>
  </si>
  <si>
    <t>gm. w. Mikołajki Pomorskie</t>
  </si>
  <si>
    <t>gm. w. Stary Dzierzgoń</t>
  </si>
  <si>
    <t>gm. w. Stary Targ</t>
  </si>
  <si>
    <t>gm. m-w. Sztum</t>
  </si>
  <si>
    <t>Powiat tczewski</t>
  </si>
  <si>
    <t>m. Tczew</t>
  </si>
  <si>
    <t>gm. m-w. Gniew</t>
  </si>
  <si>
    <t>gm. w. Morzeszczyn</t>
  </si>
  <si>
    <t>gm. m-w. Pelplin</t>
  </si>
  <si>
    <t>gm. w. Subkowy</t>
  </si>
  <si>
    <t>gm. w. Tczew</t>
  </si>
  <si>
    <t>Powiat wejherowski</t>
  </si>
  <si>
    <t>m. Reda</t>
  </si>
  <si>
    <t>m. Rumia</t>
  </si>
  <si>
    <t>m. Wejherowo</t>
  </si>
  <si>
    <t>gm. w. Choczewo</t>
  </si>
  <si>
    <t>gm. w. Gniewino</t>
  </si>
  <si>
    <t>gm. w. Linia</t>
  </si>
  <si>
    <t>gm. w. Luzino</t>
  </si>
  <si>
    <t>gm. w. Łęczyce</t>
  </si>
  <si>
    <t>gm. w. Szemud</t>
  </si>
  <si>
    <t>gm. w. Wejherowo</t>
  </si>
  <si>
    <t>Miasta na prawach powiatu:</t>
  </si>
  <si>
    <t>Cities with powiat status:</t>
  </si>
  <si>
    <t>Gdańsk</t>
  </si>
  <si>
    <t>Gdynia</t>
  </si>
  <si>
    <t>Słupsk</t>
  </si>
  <si>
    <t>Sopot</t>
  </si>
  <si>
    <r>
      <t xml:space="preserve">Ogółem 
</t>
    </r>
    <r>
      <rPr>
        <i/>
        <sz val="9"/>
        <rFont val="Calibri"/>
        <family val="2"/>
        <charset val="238"/>
        <scheme val="minor"/>
      </rPr>
      <t>Total</t>
    </r>
  </si>
  <si>
    <t>z rada seniorów (8)</t>
  </si>
  <si>
    <t>z rada seniorów (4)</t>
  </si>
  <si>
    <t>z rada seniorów (2)</t>
  </si>
  <si>
    <t>z rada seniorów (3)</t>
  </si>
  <si>
    <t>wiek poprodukcyjny</t>
  </si>
  <si>
    <t>Ludność. Stan i struktura ludności oraz ruch naturalny w przekroju terytorialnym. Stan w dniu 31 grudnia 2015 roku</t>
  </si>
  <si>
    <t>TABL. 18. LUDNOŚĆ WEDŁUG WIEKU, PŁCI I GMIN (LAU 2) W WOJEWÓDZTWIE POMORSKIM W 2015 R.</t>
  </si>
  <si>
    <t xml:space="preserve">                  POPULATION BY AGE, SEX AND GMINAS (LAU 2) IN POMORSKIE VOIVODSHIP IN 2015</t>
  </si>
  <si>
    <t xml:space="preserve">                  Stan w dniu 31 XII</t>
  </si>
  <si>
    <t xml:space="preserve">                 As of December 31 </t>
  </si>
  <si>
    <r>
      <t xml:space="preserve">Identyfikator terytorialny
</t>
    </r>
    <r>
      <rPr>
        <i/>
        <sz val="9"/>
        <rFont val="Times New Roman CE"/>
        <family val="1"/>
        <charset val="238"/>
      </rPr>
      <t>Code</t>
    </r>
  </si>
  <si>
    <r>
      <t xml:space="preserve">Ogółem 
</t>
    </r>
    <r>
      <rPr>
        <i/>
        <sz val="9"/>
        <rFont val="Times New Roman CE"/>
        <family val="1"/>
        <charset val="238"/>
      </rPr>
      <t>Total</t>
    </r>
  </si>
  <si>
    <r>
      <t>Mężczyźni</t>
    </r>
    <r>
      <rPr>
        <i/>
        <sz val="9"/>
        <rFont val="Times New Roman CE"/>
        <family val="1"/>
        <charset val="238"/>
      </rPr>
      <t xml:space="preserve"> Males</t>
    </r>
  </si>
  <si>
    <r>
      <t xml:space="preserve">Kobiety 
</t>
    </r>
    <r>
      <rPr>
        <i/>
        <sz val="9"/>
        <rFont val="Times New Roman CE"/>
        <family val="1"/>
        <charset val="238"/>
      </rPr>
      <t>Females</t>
    </r>
  </si>
  <si>
    <r>
      <t xml:space="preserve">Miasta  </t>
    </r>
    <r>
      <rPr>
        <i/>
        <sz val="9"/>
        <rFont val="Times New Roman CE"/>
        <family val="1"/>
        <charset val="238"/>
      </rPr>
      <t>Urban areas</t>
    </r>
  </si>
  <si>
    <r>
      <t xml:space="preserve">Wieś   </t>
    </r>
    <r>
      <rPr>
        <i/>
        <sz val="9"/>
        <rFont val="Times New Roman CE"/>
        <family val="1"/>
        <charset val="238"/>
      </rPr>
      <t>Rural areas</t>
    </r>
  </si>
  <si>
    <r>
      <t xml:space="preserve">razem 
</t>
    </r>
    <r>
      <rPr>
        <i/>
        <sz val="9"/>
        <rFont val="Times New Roman CE"/>
        <family val="1"/>
        <charset val="238"/>
      </rPr>
      <t>total</t>
    </r>
  </si>
  <si>
    <r>
      <t xml:space="preserve">mężczyźni </t>
    </r>
    <r>
      <rPr>
        <i/>
        <sz val="9"/>
        <rFont val="Times New Roman CE"/>
        <family val="1"/>
        <charset val="238"/>
      </rPr>
      <t>males</t>
    </r>
  </si>
  <si>
    <r>
      <t xml:space="preserve">kobiety 
</t>
    </r>
    <r>
      <rPr>
        <i/>
        <sz val="9"/>
        <rFont val="Times New Roman CE"/>
        <family val="1"/>
        <charset val="238"/>
      </rPr>
      <t>females</t>
    </r>
  </si>
  <si>
    <t xml:space="preserve">M. Gdańsk                </t>
  </si>
  <si>
    <t>2261011</t>
  </si>
  <si>
    <t>-</t>
  </si>
  <si>
    <t xml:space="preserve">Wiek  poprodukcyjny      </t>
  </si>
  <si>
    <t xml:space="preserve">M. Gdynia                </t>
  </si>
  <si>
    <t>2262011</t>
  </si>
  <si>
    <t xml:space="preserve">M. Słupsk                </t>
  </si>
  <si>
    <t>2263011</t>
  </si>
  <si>
    <t xml:space="preserve">M. Sopot                 </t>
  </si>
  <si>
    <t>2264011</t>
  </si>
  <si>
    <t xml:space="preserve">       </t>
  </si>
  <si>
    <t xml:space="preserve">Bobowo                   </t>
  </si>
  <si>
    <t>2213042</t>
  </si>
  <si>
    <t xml:space="preserve">Borzytuchom              </t>
  </si>
  <si>
    <t>2201012</t>
  </si>
  <si>
    <t xml:space="preserve">Brusy                    </t>
  </si>
  <si>
    <t>2202023</t>
  </si>
  <si>
    <t xml:space="preserve">Bytów                    </t>
  </si>
  <si>
    <t>2201023</t>
  </si>
  <si>
    <t xml:space="preserve">Cedry Wielkie            </t>
  </si>
  <si>
    <t>2204022</t>
  </si>
  <si>
    <t xml:space="preserve">Cewice                   </t>
  </si>
  <si>
    <t>2208032</t>
  </si>
  <si>
    <t xml:space="preserve">Chmielno                 </t>
  </si>
  <si>
    <t>2205012</t>
  </si>
  <si>
    <t xml:space="preserve">Choczewo                 </t>
  </si>
  <si>
    <t>2215042</t>
  </si>
  <si>
    <t xml:space="preserve">Chojnice                 </t>
  </si>
  <si>
    <t>2202011</t>
  </si>
  <si>
    <t>2202032</t>
  </si>
  <si>
    <t xml:space="preserve">Czarna Dąbrówka          </t>
  </si>
  <si>
    <t>2201032</t>
  </si>
  <si>
    <t xml:space="preserve">Czarna Woda              </t>
  </si>
  <si>
    <t xml:space="preserve">Czarne                   </t>
  </si>
  <si>
    <t>2203023</t>
  </si>
  <si>
    <t xml:space="preserve">Czersk                   </t>
  </si>
  <si>
    <t>2202043</t>
  </si>
  <si>
    <t xml:space="preserve">Człuchów                 </t>
  </si>
  <si>
    <t>2203011</t>
  </si>
  <si>
    <t>2203032</t>
  </si>
  <si>
    <t xml:space="preserve">Damnica                  </t>
  </si>
  <si>
    <t>2212022</t>
  </si>
  <si>
    <t xml:space="preserve">Debrzno                  </t>
  </si>
  <si>
    <t>2203043</t>
  </si>
  <si>
    <t xml:space="preserve">Dębnica Kaszubska        </t>
  </si>
  <si>
    <t>2212032</t>
  </si>
  <si>
    <t xml:space="preserve">Dziemiany                </t>
  </si>
  <si>
    <t>2206022</t>
  </si>
  <si>
    <t xml:space="preserve">Dzierzgoń                </t>
  </si>
  <si>
    <t>2216013</t>
  </si>
  <si>
    <t xml:space="preserve">Gardeja                  </t>
  </si>
  <si>
    <t>2207022</t>
  </si>
  <si>
    <t xml:space="preserve">Główczyce                </t>
  </si>
  <si>
    <t>2212042</t>
  </si>
  <si>
    <t xml:space="preserve">Gniew                    </t>
  </si>
  <si>
    <t>2214023</t>
  </si>
  <si>
    <t xml:space="preserve">Gniewino                 </t>
  </si>
  <si>
    <t>2215052</t>
  </si>
  <si>
    <t xml:space="preserve">Hel                      </t>
  </si>
  <si>
    <t>2211011</t>
  </si>
  <si>
    <t xml:space="preserve">Jastarnia                </t>
  </si>
  <si>
    <t>2211021</t>
  </si>
  <si>
    <t xml:space="preserve">Kaliska                  </t>
  </si>
  <si>
    <t>2213052</t>
  </si>
  <si>
    <t xml:space="preserve">Karsin                   </t>
  </si>
  <si>
    <t>2206032</t>
  </si>
  <si>
    <t xml:space="preserve">Kartuzy                  </t>
  </si>
  <si>
    <t>2205023</t>
  </si>
  <si>
    <t xml:space="preserve">Kępice                   </t>
  </si>
  <si>
    <t>2212053</t>
  </si>
  <si>
    <t xml:space="preserve">Kobylnica                </t>
  </si>
  <si>
    <t>2212062</t>
  </si>
  <si>
    <t xml:space="preserve">Koczała                  </t>
  </si>
  <si>
    <t>2203052</t>
  </si>
  <si>
    <t xml:space="preserve">Kolbudy                  </t>
  </si>
  <si>
    <t>2204032</t>
  </si>
  <si>
    <t xml:space="preserve">Kołczygłowy              </t>
  </si>
  <si>
    <t>2201042</t>
  </si>
  <si>
    <t xml:space="preserve">Konarzyny                </t>
  </si>
  <si>
    <t>2202052</t>
  </si>
  <si>
    <t xml:space="preserve">Kosakowo                 </t>
  </si>
  <si>
    <t>2211052</t>
  </si>
  <si>
    <t xml:space="preserve">Kościerzyna              </t>
  </si>
  <si>
    <t>2206011</t>
  </si>
  <si>
    <t>2206042</t>
  </si>
  <si>
    <t xml:space="preserve">Krokowa                  </t>
  </si>
  <si>
    <t>2211062</t>
  </si>
  <si>
    <t xml:space="preserve">Krynica Morska           </t>
  </si>
  <si>
    <t>2210011</t>
  </si>
  <si>
    <t xml:space="preserve">Kwidzyn                  </t>
  </si>
  <si>
    <t>2207011</t>
  </si>
  <si>
    <t>2207032</t>
  </si>
  <si>
    <t xml:space="preserve">Lębork                   </t>
  </si>
  <si>
    <t>2208011</t>
  </si>
  <si>
    <t xml:space="preserve">Lichnowy                 </t>
  </si>
  <si>
    <t>2209032</t>
  </si>
  <si>
    <t xml:space="preserve">Linia                    </t>
  </si>
  <si>
    <t>2215062</t>
  </si>
  <si>
    <t xml:space="preserve">Liniewo                  </t>
  </si>
  <si>
    <t>2206052</t>
  </si>
  <si>
    <t xml:space="preserve">Lipnica                  </t>
  </si>
  <si>
    <t>2201052</t>
  </si>
  <si>
    <t xml:space="preserve">Lipusz                   </t>
  </si>
  <si>
    <t>2206062</t>
  </si>
  <si>
    <t xml:space="preserve">Lubichowo                </t>
  </si>
  <si>
    <t>2213062</t>
  </si>
  <si>
    <t xml:space="preserve">Luzino                   </t>
  </si>
  <si>
    <t>2215072</t>
  </si>
  <si>
    <t xml:space="preserve">Łeba                     </t>
  </si>
  <si>
    <t>2208021</t>
  </si>
  <si>
    <t xml:space="preserve">Łęczyce                  </t>
  </si>
  <si>
    <t>2215082</t>
  </si>
  <si>
    <t xml:space="preserve">Malbork                  </t>
  </si>
  <si>
    <t>2209011</t>
  </si>
  <si>
    <t>2209042</t>
  </si>
  <si>
    <t xml:space="preserve">Miastko                  </t>
  </si>
  <si>
    <t>2201063</t>
  </si>
  <si>
    <t xml:space="preserve">Mikołajki Pomorskie      </t>
  </si>
  <si>
    <t>2216022</t>
  </si>
  <si>
    <t xml:space="preserve">Miłoradz                 </t>
  </si>
  <si>
    <t>2209062</t>
  </si>
  <si>
    <t xml:space="preserve">Morzeszczyn              </t>
  </si>
  <si>
    <t>2214032</t>
  </si>
  <si>
    <t xml:space="preserve">Nowa Karczma             </t>
  </si>
  <si>
    <t>2206072</t>
  </si>
  <si>
    <t xml:space="preserve">Nowa Wieś Lęborska       </t>
  </si>
  <si>
    <t>2208042</t>
  </si>
  <si>
    <t xml:space="preserve">Nowy Dwór Gdański        </t>
  </si>
  <si>
    <t>2210023</t>
  </si>
  <si>
    <t xml:space="preserve">Nowy Staw                </t>
  </si>
  <si>
    <t>2209073</t>
  </si>
  <si>
    <t xml:space="preserve">Osieczna                 </t>
  </si>
  <si>
    <t>2213072</t>
  </si>
  <si>
    <t xml:space="preserve">Osiek                    </t>
  </si>
  <si>
    <t>2213082</t>
  </si>
  <si>
    <t xml:space="preserve">Ostaszewo                </t>
  </si>
  <si>
    <t>2210032</t>
  </si>
  <si>
    <t xml:space="preserve">Parchowo                 </t>
  </si>
  <si>
    <t>2201072</t>
  </si>
  <si>
    <t xml:space="preserve">Pelplin                  </t>
  </si>
  <si>
    <t>2214043</t>
  </si>
  <si>
    <t xml:space="preserve">Potęgowo                 </t>
  </si>
  <si>
    <t>2212072</t>
  </si>
  <si>
    <t xml:space="preserve">Prabuty                  </t>
  </si>
  <si>
    <t>2207043</t>
  </si>
  <si>
    <t xml:space="preserve">Pruszcz Gdański          </t>
  </si>
  <si>
    <t>2204011</t>
  </si>
  <si>
    <t>2204042</t>
  </si>
  <si>
    <t xml:space="preserve">Przechlewo               </t>
  </si>
  <si>
    <t>2203062</t>
  </si>
  <si>
    <t xml:space="preserve">Przodkowo                </t>
  </si>
  <si>
    <t>2205032</t>
  </si>
  <si>
    <t xml:space="preserve">Przywidz                 </t>
  </si>
  <si>
    <t>2204052</t>
  </si>
  <si>
    <t xml:space="preserve">Pszczółki                </t>
  </si>
  <si>
    <t>2204062</t>
  </si>
  <si>
    <t xml:space="preserve">Puck                     </t>
  </si>
  <si>
    <t>2211031</t>
  </si>
  <si>
    <t>2211072</t>
  </si>
  <si>
    <t xml:space="preserve">Reda                     </t>
  </si>
  <si>
    <t>2215011</t>
  </si>
  <si>
    <t>65 lat i wiecej mężczyźni</t>
  </si>
  <si>
    <t>x</t>
  </si>
  <si>
    <t xml:space="preserve">60 lat i wiecej kobiety  </t>
  </si>
  <si>
    <t xml:space="preserve">Biologiczne grupy wieku  </t>
  </si>
  <si>
    <t xml:space="preserve">   0-14   lat            </t>
  </si>
  <si>
    <t xml:space="preserve">  15-64   lat            </t>
  </si>
  <si>
    <t xml:space="preserve">  65 lat i więcej        </t>
  </si>
  <si>
    <t xml:space="preserve">Edukacyjne grupy wieku   </t>
  </si>
  <si>
    <t xml:space="preserve">   3- 6   lat            </t>
  </si>
  <si>
    <t xml:space="preserve">   7-12   lat            </t>
  </si>
  <si>
    <t xml:space="preserve">  13-15   lat            </t>
  </si>
  <si>
    <t xml:space="preserve">  16-18   lat            </t>
  </si>
  <si>
    <t xml:space="preserve">  19-24   lat            </t>
  </si>
  <si>
    <t>Kobiety w wieku rozrodczym 15-49 lat</t>
  </si>
  <si>
    <t xml:space="preserve">Rumia                    </t>
  </si>
  <si>
    <t>2215021</t>
  </si>
  <si>
    <t xml:space="preserve">Ryjewo                   </t>
  </si>
  <si>
    <t>2207052</t>
  </si>
  <si>
    <t xml:space="preserve">Rzeczenica               </t>
  </si>
  <si>
    <t>2203072</t>
  </si>
  <si>
    <t xml:space="preserve">Sadlinki                 </t>
  </si>
  <si>
    <t>2207062</t>
  </si>
  <si>
    <t xml:space="preserve">Sierakowice              </t>
  </si>
  <si>
    <t>2205042</t>
  </si>
  <si>
    <t xml:space="preserve">Skarszewy                </t>
  </si>
  <si>
    <t>2213093</t>
  </si>
  <si>
    <t xml:space="preserve">Skórcz                   </t>
  </si>
  <si>
    <t>2213021</t>
  </si>
  <si>
    <t>2213102</t>
  </si>
  <si>
    <t xml:space="preserve">Słupsk                   </t>
  </si>
  <si>
    <t>2212082</t>
  </si>
  <si>
    <t xml:space="preserve">Smętowo Graniczne        </t>
  </si>
  <si>
    <t>2213112</t>
  </si>
  <si>
    <t xml:space="preserve">Smołdzino                </t>
  </si>
  <si>
    <t>2212092</t>
  </si>
  <si>
    <t xml:space="preserve">Somonino                 </t>
  </si>
  <si>
    <t>2205052</t>
  </si>
  <si>
    <t xml:space="preserve">Stara Kiszewa            </t>
  </si>
  <si>
    <t>2206082</t>
  </si>
  <si>
    <t xml:space="preserve">Stare Pole               </t>
  </si>
  <si>
    <t>2209082</t>
  </si>
  <si>
    <t xml:space="preserve">Starogard Gdański        </t>
  </si>
  <si>
    <t>2213031</t>
  </si>
  <si>
    <t>2213122</t>
  </si>
  <si>
    <t xml:space="preserve">Stary Dzierzgoń          </t>
  </si>
  <si>
    <t>2216032</t>
  </si>
  <si>
    <t xml:space="preserve">Stary Targ               </t>
  </si>
  <si>
    <t>2216042</t>
  </si>
  <si>
    <t xml:space="preserve">Stegna                   </t>
  </si>
  <si>
    <t>2210042</t>
  </si>
  <si>
    <t xml:space="preserve">Stężyca                  </t>
  </si>
  <si>
    <t>2205062</t>
  </si>
  <si>
    <t xml:space="preserve">Studzienice              </t>
  </si>
  <si>
    <t>2201082</t>
  </si>
  <si>
    <t xml:space="preserve">Subkowy                  </t>
  </si>
  <si>
    <t>2214052</t>
  </si>
  <si>
    <t xml:space="preserve">Suchy Dąb                </t>
  </si>
  <si>
    <t>2204072</t>
  </si>
  <si>
    <t xml:space="preserve">Sulęczyno                </t>
  </si>
  <si>
    <t>2205072</t>
  </si>
  <si>
    <t xml:space="preserve">Szemud                   </t>
  </si>
  <si>
    <t>2215092</t>
  </si>
  <si>
    <t xml:space="preserve">Sztum                    </t>
  </si>
  <si>
    <t>2216053</t>
  </si>
  <si>
    <t xml:space="preserve">Sztutowo                 </t>
  </si>
  <si>
    <t>2210052</t>
  </si>
  <si>
    <t xml:space="preserve">Tczew                    </t>
  </si>
  <si>
    <t>2214011</t>
  </si>
  <si>
    <t>2214062</t>
  </si>
  <si>
    <t xml:space="preserve">Trąbki Wielkie           </t>
  </si>
  <si>
    <t>2204082</t>
  </si>
  <si>
    <t xml:space="preserve">Trzebielino              </t>
  </si>
  <si>
    <t>2201092</t>
  </si>
  <si>
    <t xml:space="preserve">Tuchomie                 </t>
  </si>
  <si>
    <t>2201102</t>
  </si>
  <si>
    <t xml:space="preserve">Ustka                    </t>
  </si>
  <si>
    <t>2212011</t>
  </si>
  <si>
    <t>2212102</t>
  </si>
  <si>
    <t xml:space="preserve">Wejherowo                </t>
  </si>
  <si>
    <t>2215031</t>
  </si>
  <si>
    <t>2215102</t>
  </si>
  <si>
    <t xml:space="preserve">Wicko                    </t>
  </si>
  <si>
    <t>2208052</t>
  </si>
  <si>
    <t xml:space="preserve">Władysławowo             </t>
  </si>
  <si>
    <t xml:space="preserve">Zblewo                   </t>
  </si>
  <si>
    <t>2213132</t>
  </si>
  <si>
    <t xml:space="preserve">Żukowo                   </t>
  </si>
  <si>
    <t>2205083</t>
  </si>
  <si>
    <t>ogółem (19)</t>
  </si>
  <si>
    <t>Gminy miejskie</t>
  </si>
  <si>
    <t>ogółem (81)</t>
  </si>
  <si>
    <t>Gminy wiejskie</t>
  </si>
  <si>
    <t>Gminy m-w</t>
  </si>
  <si>
    <t>ogółem (4)</t>
  </si>
  <si>
    <t>Miasta na prawach powiatu</t>
  </si>
  <si>
    <t>seniorzy z radą</t>
  </si>
  <si>
    <t>seniorzy ogółem</t>
  </si>
  <si>
    <t>TABL. 18. LUDNOŚĆ WEDŁUG WIEKU, PŁCI I GMIN (LAU 2) W WOJEWÓDZTWIE POMORSKIM W 2016 R.</t>
  </si>
  <si>
    <t xml:space="preserve">                  POPULATION BY AGE, SEX AND GMINAS (LAU 2) IN POMORSKIE VOIVODSHIP IN 2016</t>
  </si>
  <si>
    <t xml:space="preserve">Gdańsk                </t>
  </si>
  <si>
    <t xml:space="preserve">Gdynia                </t>
  </si>
  <si>
    <t xml:space="preserve">Słupsk                </t>
  </si>
  <si>
    <t xml:space="preserve">Sopot                 </t>
  </si>
  <si>
    <t>z rada seniorów (5)</t>
  </si>
  <si>
    <t xml:space="preserve">Mieszkańcy Ogółem </t>
  </si>
  <si>
    <t>Mieszkańcy w wieku poprodukcyjnym</t>
  </si>
  <si>
    <t>Ludność. Stan i struktura ludności oraz ruch naturalny w przekroju terytorialnym. Stan w dniu 31 grudnia 2016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</si>
</sst>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5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9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8"/>
      <color rgb="FF222222"/>
      <name val="Calibri"/>
      <family val="2"/>
      <charset val="238"/>
      <scheme val="minor"/>
    </font>
    <font>
      <b/>
      <sz val="9"/>
      <name val="Times New Roman CE"/>
      <family val="1"/>
      <charset val="238"/>
    </font>
    <font>
      <sz val="9"/>
      <name val="Times New Roman CE"/>
      <family val="1"/>
      <charset val="238"/>
    </font>
    <font>
      <b/>
      <i/>
      <sz val="9"/>
      <name val="Times New Roman CE"/>
      <family val="1"/>
      <charset val="238"/>
    </font>
    <font>
      <i/>
      <sz val="9"/>
      <name val="Times New Roman CE"/>
      <family val="1"/>
      <charset val="238"/>
    </font>
    <font>
      <b/>
      <sz val="9"/>
      <name val="Times New Roman CE"/>
      <charset val="238"/>
    </font>
    <font>
      <sz val="9"/>
      <name val="Times New Roman CE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7">
    <xf numFmtId="0" fontId="0" fillId="0" borderId="0" xfId="0"/>
    <xf numFmtId="0" fontId="2" fillId="0" borderId="0" xfId="0" applyFont="1"/>
    <xf numFmtId="0" fontId="2" fillId="0" borderId="3" xfId="0" applyFont="1" applyBorder="1"/>
    <xf numFmtId="0" fontId="2" fillId="0" borderId="4" xfId="0" applyFont="1" applyBorder="1"/>
    <xf numFmtId="0" fontId="4" fillId="0" borderId="3" xfId="0" applyFont="1" applyBorder="1" applyAlignment="1">
      <alignment vertical="center"/>
    </xf>
    <xf numFmtId="1" fontId="4" fillId="0" borderId="4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1" fontId="2" fillId="0" borderId="4" xfId="0" applyNumberFormat="1" applyFont="1" applyBorder="1" applyAlignment="1">
      <alignment horizontal="right" vertical="center" wrapText="1"/>
    </xf>
    <xf numFmtId="1" fontId="2" fillId="2" borderId="4" xfId="0" applyNumberFormat="1" applyFont="1" applyFill="1" applyBorder="1" applyAlignment="1">
      <alignment horizontal="right" vertical="center" wrapText="1"/>
    </xf>
    <xf numFmtId="1" fontId="2" fillId="0" borderId="4" xfId="0" applyNumberFormat="1" applyFont="1" applyFill="1" applyBorder="1" applyAlignment="1">
      <alignment horizontal="right" vertical="center" wrapText="1"/>
    </xf>
    <xf numFmtId="0" fontId="4" fillId="0" borderId="3" xfId="0" applyFont="1" applyBorder="1"/>
    <xf numFmtId="0" fontId="5" fillId="0" borderId="3" xfId="0" applyFont="1" applyBorder="1"/>
    <xf numFmtId="1" fontId="4" fillId="2" borderId="4" xfId="0" applyNumberFormat="1" applyFont="1" applyFill="1" applyBorder="1" applyAlignment="1">
      <alignment horizontal="right" vertical="center" wrapText="1"/>
    </xf>
    <xf numFmtId="0" fontId="4" fillId="0" borderId="8" xfId="0" applyFont="1" applyBorder="1" applyAlignment="1">
      <alignment vertical="center"/>
    </xf>
    <xf numFmtId="1" fontId="4" fillId="0" borderId="9" xfId="0" applyNumberFormat="1" applyFont="1" applyBorder="1" applyAlignment="1">
      <alignment horizontal="right" vertical="center" wrapText="1"/>
    </xf>
    <xf numFmtId="1" fontId="2" fillId="0" borderId="13" xfId="0" applyNumberFormat="1" applyFont="1" applyBorder="1" applyAlignment="1">
      <alignment horizontal="right" vertical="center" wrapText="1"/>
    </xf>
    <xf numFmtId="1" fontId="2" fillId="2" borderId="13" xfId="0" applyNumberFormat="1" applyFont="1" applyFill="1" applyBorder="1" applyAlignment="1">
      <alignment horizontal="right" vertical="center" wrapText="1"/>
    </xf>
    <xf numFmtId="1" fontId="4" fillId="4" borderId="4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Alignment="1">
      <alignment vertical="center"/>
    </xf>
    <xf numFmtId="3" fontId="2" fillId="0" borderId="7" xfId="0" applyNumberFormat="1" applyFont="1" applyBorder="1" applyAlignment="1">
      <alignment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vertical="center"/>
    </xf>
    <xf numFmtId="3" fontId="4" fillId="4" borderId="7" xfId="0" applyNumberFormat="1" applyFont="1" applyFill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3" fontId="4" fillId="5" borderId="10" xfId="0" applyNumberFormat="1" applyFont="1" applyFill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3" fontId="4" fillId="0" borderId="2" xfId="0" applyNumberFormat="1" applyFont="1" applyBorder="1" applyAlignment="1">
      <alignment vertical="center"/>
    </xf>
    <xf numFmtId="0" fontId="6" fillId="0" borderId="0" xfId="0" applyFont="1"/>
    <xf numFmtId="3" fontId="7" fillId="0" borderId="0" xfId="0" applyNumberFormat="1" applyFont="1" applyAlignment="1"/>
    <xf numFmtId="3" fontId="6" fillId="0" borderId="0" xfId="0" applyNumberFormat="1" applyFont="1" applyAlignment="1">
      <alignment vertical="center"/>
    </xf>
    <xf numFmtId="3" fontId="4" fillId="2" borderId="7" xfId="0" applyNumberFormat="1" applyFont="1" applyFill="1" applyBorder="1" applyAlignment="1">
      <alignment vertical="center"/>
    </xf>
    <xf numFmtId="3" fontId="4" fillId="0" borderId="7" xfId="0" applyNumberFormat="1" applyFont="1" applyFill="1" applyBorder="1" applyAlignment="1">
      <alignment vertical="center"/>
    </xf>
    <xf numFmtId="9" fontId="4" fillId="0" borderId="1" xfId="1" applyFont="1" applyBorder="1" applyAlignment="1">
      <alignment vertical="center"/>
    </xf>
    <xf numFmtId="0" fontId="2" fillId="3" borderId="11" xfId="0" applyFont="1" applyFill="1" applyBorder="1"/>
    <xf numFmtId="0" fontId="4" fillId="7" borderId="3" xfId="0" applyFont="1" applyFill="1" applyBorder="1" applyAlignment="1">
      <alignment vertical="center"/>
    </xf>
    <xf numFmtId="0" fontId="2" fillId="6" borderId="11" xfId="0" applyFont="1" applyFill="1" applyBorder="1"/>
    <xf numFmtId="0" fontId="2" fillId="6" borderId="12" xfId="0" applyFont="1" applyFill="1" applyBorder="1"/>
    <xf numFmtId="0" fontId="2" fillId="8" borderId="12" xfId="0" applyFont="1" applyFill="1" applyBorder="1"/>
    <xf numFmtId="0" fontId="2" fillId="8" borderId="11" xfId="0" applyFont="1" applyFill="1" applyBorder="1"/>
    <xf numFmtId="9" fontId="2" fillId="0" borderId="7" xfId="1" applyFont="1" applyBorder="1" applyAlignment="1">
      <alignment vertical="center"/>
    </xf>
    <xf numFmtId="3" fontId="4" fillId="0" borderId="1" xfId="0" quotePrefix="1" applyNumberFormat="1" applyFont="1" applyBorder="1" applyAlignment="1">
      <alignment vertical="center"/>
    </xf>
    <xf numFmtId="9" fontId="4" fillId="0" borderId="1" xfId="1" quotePrefix="1" applyFont="1" applyBorder="1" applyAlignment="1">
      <alignment vertical="center"/>
    </xf>
    <xf numFmtId="3" fontId="2" fillId="0" borderId="7" xfId="0" quotePrefix="1" applyNumberFormat="1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/>
    </xf>
    <xf numFmtId="0" fontId="2" fillId="8" borderId="3" xfId="0" applyFont="1" applyFill="1" applyBorder="1"/>
    <xf numFmtId="0" fontId="2" fillId="6" borderId="3" xfId="0" applyFont="1" applyFill="1" applyBorder="1"/>
    <xf numFmtId="0" fontId="2" fillId="8" borderId="16" xfId="0" applyFont="1" applyFill="1" applyBorder="1"/>
    <xf numFmtId="0" fontId="2" fillId="3" borderId="3" xfId="0" applyFont="1" applyFill="1" applyBorder="1"/>
    <xf numFmtId="0" fontId="2" fillId="6" borderId="16" xfId="0" applyFont="1" applyFill="1" applyBorder="1"/>
    <xf numFmtId="0" fontId="8" fillId="0" borderId="0" xfId="0" applyFont="1"/>
    <xf numFmtId="164" fontId="2" fillId="0" borderId="3" xfId="1" applyNumberFormat="1" applyFont="1" applyBorder="1"/>
    <xf numFmtId="0" fontId="9" fillId="0" borderId="0" xfId="0" applyFont="1"/>
    <xf numFmtId="0" fontId="10" fillId="0" borderId="0" xfId="0" applyFont="1" applyAlignment="1">
      <alignment horizontal="right"/>
    </xf>
    <xf numFmtId="0" fontId="10" fillId="0" borderId="0" xfId="0" applyFont="1"/>
    <xf numFmtId="0" fontId="11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0" fillId="0" borderId="7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right"/>
    </xf>
    <xf numFmtId="49" fontId="13" fillId="0" borderId="0" xfId="0" applyNumberFormat="1" applyFont="1" applyAlignment="1">
      <alignment horizontal="left"/>
    </xf>
    <xf numFmtId="49" fontId="13" fillId="0" borderId="4" xfId="0" applyNumberFormat="1" applyFont="1" applyBorder="1" applyAlignment="1">
      <alignment horizontal="right"/>
    </xf>
    <xf numFmtId="0" fontId="13" fillId="9" borderId="4" xfId="0" applyFont="1" applyFill="1" applyBorder="1" applyAlignment="1">
      <alignment horizontal="right"/>
    </xf>
    <xf numFmtId="0" fontId="13" fillId="0" borderId="4" xfId="0" applyFont="1" applyBorder="1" applyAlignment="1">
      <alignment horizontal="right"/>
    </xf>
    <xf numFmtId="0" fontId="13" fillId="0" borderId="0" xfId="0" applyFont="1" applyAlignment="1">
      <alignment horizontal="right"/>
    </xf>
    <xf numFmtId="0" fontId="13" fillId="0" borderId="0" xfId="0" applyFont="1"/>
    <xf numFmtId="49" fontId="14" fillId="0" borderId="0" xfId="0" applyNumberFormat="1" applyFont="1" applyAlignment="1">
      <alignment horizontal="left"/>
    </xf>
    <xf numFmtId="9" fontId="14" fillId="0" borderId="4" xfId="1" applyFont="1" applyBorder="1" applyAlignment="1">
      <alignment horizontal="right"/>
    </xf>
    <xf numFmtId="0" fontId="14" fillId="9" borderId="4" xfId="0" applyFont="1" applyFill="1" applyBorder="1" applyAlignment="1">
      <alignment horizontal="right"/>
    </xf>
    <xf numFmtId="0" fontId="14" fillId="0" borderId="4" xfId="0" applyFont="1" applyBorder="1" applyAlignment="1">
      <alignment horizontal="right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2" fillId="8" borderId="3" xfId="0" applyFont="1" applyFill="1" applyBorder="1" applyAlignment="1">
      <alignment vertical="center"/>
    </xf>
    <xf numFmtId="0" fontId="2" fillId="6" borderId="3" xfId="0" applyFont="1" applyFill="1" applyBorder="1" applyAlignment="1">
      <alignment vertical="center"/>
    </xf>
    <xf numFmtId="0" fontId="2" fillId="8" borderId="16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9" fontId="4" fillId="0" borderId="7" xfId="1" applyNumberFormat="1" applyFont="1" applyBorder="1" applyAlignment="1">
      <alignment horizontal="center" vertical="center"/>
    </xf>
    <xf numFmtId="9" fontId="2" fillId="0" borderId="7" xfId="1" applyNumberFormat="1" applyFont="1" applyBorder="1" applyAlignment="1">
      <alignment horizontal="center" vertical="center"/>
    </xf>
    <xf numFmtId="3" fontId="4" fillId="9" borderId="7" xfId="0" applyNumberFormat="1" applyFont="1" applyFill="1" applyBorder="1" applyAlignment="1">
      <alignment vertical="center"/>
    </xf>
    <xf numFmtId="3" fontId="2" fillId="3" borderId="7" xfId="0" applyNumberFormat="1" applyFont="1" applyFill="1" applyBorder="1" applyAlignment="1">
      <alignment vertical="center" wrapText="1"/>
    </xf>
    <xf numFmtId="3" fontId="2" fillId="6" borderId="7" xfId="0" applyNumberFormat="1" applyFont="1" applyFill="1" applyBorder="1" applyAlignment="1">
      <alignment vertical="center" wrapText="1"/>
    </xf>
    <xf numFmtId="3" fontId="2" fillId="8" borderId="7" xfId="0" applyNumberFormat="1" applyFont="1" applyFill="1" applyBorder="1" applyAlignment="1">
      <alignment vertical="center" wrapText="1"/>
    </xf>
    <xf numFmtId="3" fontId="2" fillId="7" borderId="7" xfId="0" applyNumberFormat="1" applyFont="1" applyFill="1" applyBorder="1" applyAlignment="1">
      <alignment vertical="center" wrapText="1"/>
    </xf>
    <xf numFmtId="9" fontId="4" fillId="7" borderId="1" xfId="1" applyFont="1" applyFill="1" applyBorder="1" applyAlignment="1">
      <alignment vertical="center"/>
    </xf>
    <xf numFmtId="10" fontId="4" fillId="0" borderId="1" xfId="1" applyNumberFormat="1" applyFont="1" applyBorder="1" applyAlignment="1">
      <alignment vertical="center"/>
    </xf>
    <xf numFmtId="10" fontId="4" fillId="0" borderId="1" xfId="1" quotePrefix="1" applyNumberFormat="1" applyFont="1" applyBorder="1" applyAlignment="1">
      <alignment vertical="center"/>
    </xf>
    <xf numFmtId="1" fontId="2" fillId="0" borderId="3" xfId="1" applyNumberFormat="1" applyFont="1" applyBorder="1"/>
    <xf numFmtId="9" fontId="4" fillId="0" borderId="1" xfId="1" quotePrefix="1" applyNumberFormat="1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3" fontId="4" fillId="4" borderId="4" xfId="0" applyNumberFormat="1" applyFont="1" applyFill="1" applyBorder="1" applyAlignment="1">
      <alignment horizontal="right" vertical="center" wrapText="1"/>
    </xf>
    <xf numFmtId="3" fontId="2" fillId="0" borderId="3" xfId="1" applyNumberFormat="1" applyFont="1" applyBorder="1" applyAlignment="1">
      <alignment vertical="center"/>
    </xf>
    <xf numFmtId="3" fontId="4" fillId="0" borderId="4" xfId="0" applyNumberFormat="1" applyFont="1" applyBorder="1" applyAlignment="1">
      <alignment horizontal="right" vertical="center" wrapText="1"/>
    </xf>
    <xf numFmtId="3" fontId="4" fillId="0" borderId="15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horizontal="right" vertical="center"/>
    </xf>
    <xf numFmtId="3" fontId="4" fillId="0" borderId="4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horizontal="right" vertical="center" wrapText="1"/>
    </xf>
    <xf numFmtId="9" fontId="2" fillId="2" borderId="7" xfId="1" applyNumberFormat="1" applyFont="1" applyFill="1" applyBorder="1" applyAlignment="1">
      <alignment horizontal="center" vertical="center"/>
    </xf>
    <xf numFmtId="9" fontId="2" fillId="7" borderId="7" xfId="1" applyNumberFormat="1" applyFont="1" applyFill="1" applyBorder="1" applyAlignment="1">
      <alignment horizontal="center" vertical="center"/>
    </xf>
    <xf numFmtId="164" fontId="4" fillId="0" borderId="3" xfId="1" applyNumberFormat="1" applyFont="1" applyBorder="1"/>
    <xf numFmtId="164" fontId="4" fillId="0" borderId="1" xfId="1" quotePrefix="1" applyNumberFormat="1" applyFont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9" fontId="4" fillId="0" borderId="1" xfId="1" applyNumberFormat="1" applyFont="1" applyBorder="1" applyAlignment="1">
      <alignment vertical="center"/>
    </xf>
    <xf numFmtId="9" fontId="4" fillId="7" borderId="1" xfId="1" applyNumberFormat="1" applyFont="1" applyFill="1" applyBorder="1" applyAlignment="1">
      <alignment vertical="center"/>
    </xf>
    <xf numFmtId="164" fontId="2" fillId="0" borderId="0" xfId="1" applyNumberFormat="1" applyFont="1"/>
    <xf numFmtId="164" fontId="4" fillId="0" borderId="0" xfId="1" applyNumberFormat="1" applyFont="1" applyAlignment="1">
      <alignment vertical="center"/>
    </xf>
    <xf numFmtId="3" fontId="2" fillId="6" borderId="7" xfId="0" applyNumberFormat="1" applyFont="1" applyFill="1" applyBorder="1" applyAlignment="1">
      <alignment horizontal="center" vertical="center" wrapText="1"/>
    </xf>
    <xf numFmtId="3" fontId="2" fillId="7" borderId="7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2" fillId="3" borderId="7" xfId="0" applyNumberFormat="1" applyFont="1" applyFill="1" applyBorder="1" applyAlignment="1">
      <alignment horizontal="center" vertical="center" wrapText="1"/>
    </xf>
    <xf numFmtId="3" fontId="2" fillId="8" borderId="7" xfId="0" applyNumberFormat="1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0"/>
  <sheetViews>
    <sheetView tabSelected="1" zoomScale="95" zoomScaleNormal="95" workbookViewId="0">
      <pane xSplit="4" ySplit="3" topLeftCell="E4" activePane="bottomRight" state="frozen"/>
      <selection pane="topRight" activeCell="C1" sqref="C1"/>
      <selection pane="bottomLeft" activeCell="A4" sqref="A4"/>
      <selection pane="bottomRight" activeCell="V3" sqref="V3"/>
    </sheetView>
  </sheetViews>
  <sheetFormatPr defaultRowHeight="12"/>
  <cols>
    <col min="1" max="1" width="17.75" style="28" customWidth="1"/>
    <col min="2" max="2" width="5.75" style="82" customWidth="1"/>
    <col min="3" max="3" width="9" style="28" customWidth="1"/>
    <col min="4" max="4" width="7.875" style="28" customWidth="1"/>
    <col min="5" max="7" width="5.875" style="30" customWidth="1"/>
    <col min="8" max="8" width="7.25" style="30" customWidth="1"/>
    <col min="9" max="11" width="5.875" style="30" customWidth="1"/>
    <col min="12" max="12" width="7.125" style="30" customWidth="1"/>
    <col min="13" max="15" width="5.875" style="30" customWidth="1"/>
    <col min="16" max="16" width="6.75" style="30" customWidth="1"/>
    <col min="17" max="19" width="5.875" style="30" customWidth="1"/>
    <col min="20" max="20" width="7.125" style="30" customWidth="1"/>
    <col min="21" max="251" width="9" style="28"/>
    <col min="252" max="252" width="20.375" style="28" customWidth="1"/>
    <col min="253" max="253" width="8.125" style="28" customWidth="1"/>
    <col min="254" max="254" width="6.625" style="28" customWidth="1"/>
    <col min="255" max="255" width="6.75" style="28" customWidth="1"/>
    <col min="256" max="262" width="6.625" style="28" customWidth="1"/>
    <col min="263" max="507" width="9" style="28"/>
    <col min="508" max="508" width="20.375" style="28" customWidth="1"/>
    <col min="509" max="509" width="8.125" style="28" customWidth="1"/>
    <col min="510" max="510" width="6.625" style="28" customWidth="1"/>
    <col min="511" max="511" width="6.75" style="28" customWidth="1"/>
    <col min="512" max="518" width="6.625" style="28" customWidth="1"/>
    <col min="519" max="763" width="9" style="28"/>
    <col min="764" max="764" width="20.375" style="28" customWidth="1"/>
    <col min="765" max="765" width="8.125" style="28" customWidth="1"/>
    <col min="766" max="766" width="6.625" style="28" customWidth="1"/>
    <col min="767" max="767" width="6.75" style="28" customWidth="1"/>
    <col min="768" max="774" width="6.625" style="28" customWidth="1"/>
    <col min="775" max="1019" width="9" style="28"/>
    <col min="1020" max="1020" width="20.375" style="28" customWidth="1"/>
    <col min="1021" max="1021" width="8.125" style="28" customWidth="1"/>
    <col min="1022" max="1022" width="6.625" style="28" customWidth="1"/>
    <col min="1023" max="1023" width="6.75" style="28" customWidth="1"/>
    <col min="1024" max="1030" width="6.625" style="28" customWidth="1"/>
    <col min="1031" max="1275" width="9" style="28"/>
    <col min="1276" max="1276" width="20.375" style="28" customWidth="1"/>
    <col min="1277" max="1277" width="8.125" style="28" customWidth="1"/>
    <col min="1278" max="1278" width="6.625" style="28" customWidth="1"/>
    <col min="1279" max="1279" width="6.75" style="28" customWidth="1"/>
    <col min="1280" max="1286" width="6.625" style="28" customWidth="1"/>
    <col min="1287" max="1531" width="9" style="28"/>
    <col min="1532" max="1532" width="20.375" style="28" customWidth="1"/>
    <col min="1533" max="1533" width="8.125" style="28" customWidth="1"/>
    <col min="1534" max="1534" width="6.625" style="28" customWidth="1"/>
    <col min="1535" max="1535" width="6.75" style="28" customWidth="1"/>
    <col min="1536" max="1542" width="6.625" style="28" customWidth="1"/>
    <col min="1543" max="1787" width="9" style="28"/>
    <col min="1788" max="1788" width="20.375" style="28" customWidth="1"/>
    <col min="1789" max="1789" width="8.125" style="28" customWidth="1"/>
    <col min="1790" max="1790" width="6.625" style="28" customWidth="1"/>
    <col min="1791" max="1791" width="6.75" style="28" customWidth="1"/>
    <col min="1792" max="1798" width="6.625" style="28" customWidth="1"/>
    <col min="1799" max="2043" width="9" style="28"/>
    <col min="2044" max="2044" width="20.375" style="28" customWidth="1"/>
    <col min="2045" max="2045" width="8.125" style="28" customWidth="1"/>
    <col min="2046" max="2046" width="6.625" style="28" customWidth="1"/>
    <col min="2047" max="2047" width="6.75" style="28" customWidth="1"/>
    <col min="2048" max="2054" width="6.625" style="28" customWidth="1"/>
    <col min="2055" max="2299" width="9" style="28"/>
    <col min="2300" max="2300" width="20.375" style="28" customWidth="1"/>
    <col min="2301" max="2301" width="8.125" style="28" customWidth="1"/>
    <col min="2302" max="2302" width="6.625" style="28" customWidth="1"/>
    <col min="2303" max="2303" width="6.75" style="28" customWidth="1"/>
    <col min="2304" max="2310" width="6.625" style="28" customWidth="1"/>
    <col min="2311" max="2555" width="9" style="28"/>
    <col min="2556" max="2556" width="20.375" style="28" customWidth="1"/>
    <col min="2557" max="2557" width="8.125" style="28" customWidth="1"/>
    <col min="2558" max="2558" width="6.625" style="28" customWidth="1"/>
    <col min="2559" max="2559" width="6.75" style="28" customWidth="1"/>
    <col min="2560" max="2566" width="6.625" style="28" customWidth="1"/>
    <col min="2567" max="2811" width="9" style="28"/>
    <col min="2812" max="2812" width="20.375" style="28" customWidth="1"/>
    <col min="2813" max="2813" width="8.125" style="28" customWidth="1"/>
    <col min="2814" max="2814" width="6.625" style="28" customWidth="1"/>
    <col min="2815" max="2815" width="6.75" style="28" customWidth="1"/>
    <col min="2816" max="2822" width="6.625" style="28" customWidth="1"/>
    <col min="2823" max="3067" width="9" style="28"/>
    <col min="3068" max="3068" width="20.375" style="28" customWidth="1"/>
    <col min="3069" max="3069" width="8.125" style="28" customWidth="1"/>
    <col min="3070" max="3070" width="6.625" style="28" customWidth="1"/>
    <col min="3071" max="3071" width="6.75" style="28" customWidth="1"/>
    <col min="3072" max="3078" width="6.625" style="28" customWidth="1"/>
    <col min="3079" max="3323" width="9" style="28"/>
    <col min="3324" max="3324" width="20.375" style="28" customWidth="1"/>
    <col min="3325" max="3325" width="8.125" style="28" customWidth="1"/>
    <col min="3326" max="3326" width="6.625" style="28" customWidth="1"/>
    <col min="3327" max="3327" width="6.75" style="28" customWidth="1"/>
    <col min="3328" max="3334" width="6.625" style="28" customWidth="1"/>
    <col min="3335" max="3579" width="9" style="28"/>
    <col min="3580" max="3580" width="20.375" style="28" customWidth="1"/>
    <col min="3581" max="3581" width="8.125" style="28" customWidth="1"/>
    <col min="3582" max="3582" width="6.625" style="28" customWidth="1"/>
    <col min="3583" max="3583" width="6.75" style="28" customWidth="1"/>
    <col min="3584" max="3590" width="6.625" style="28" customWidth="1"/>
    <col min="3591" max="3835" width="9" style="28"/>
    <col min="3836" max="3836" width="20.375" style="28" customWidth="1"/>
    <col min="3837" max="3837" width="8.125" style="28" customWidth="1"/>
    <col min="3838" max="3838" width="6.625" style="28" customWidth="1"/>
    <col min="3839" max="3839" width="6.75" style="28" customWidth="1"/>
    <col min="3840" max="3846" width="6.625" style="28" customWidth="1"/>
    <col min="3847" max="4091" width="9" style="28"/>
    <col min="4092" max="4092" width="20.375" style="28" customWidth="1"/>
    <col min="4093" max="4093" width="8.125" style="28" customWidth="1"/>
    <col min="4094" max="4094" width="6.625" style="28" customWidth="1"/>
    <col min="4095" max="4095" width="6.75" style="28" customWidth="1"/>
    <col min="4096" max="4102" width="6.625" style="28" customWidth="1"/>
    <col min="4103" max="4347" width="9" style="28"/>
    <col min="4348" max="4348" width="20.375" style="28" customWidth="1"/>
    <col min="4349" max="4349" width="8.125" style="28" customWidth="1"/>
    <col min="4350" max="4350" width="6.625" style="28" customWidth="1"/>
    <col min="4351" max="4351" width="6.75" style="28" customWidth="1"/>
    <col min="4352" max="4358" width="6.625" style="28" customWidth="1"/>
    <col min="4359" max="4603" width="9" style="28"/>
    <col min="4604" max="4604" width="20.375" style="28" customWidth="1"/>
    <col min="4605" max="4605" width="8.125" style="28" customWidth="1"/>
    <col min="4606" max="4606" width="6.625" style="28" customWidth="1"/>
    <col min="4607" max="4607" width="6.75" style="28" customWidth="1"/>
    <col min="4608" max="4614" width="6.625" style="28" customWidth="1"/>
    <col min="4615" max="4859" width="9" style="28"/>
    <col min="4860" max="4860" width="20.375" style="28" customWidth="1"/>
    <col min="4861" max="4861" width="8.125" style="28" customWidth="1"/>
    <col min="4862" max="4862" width="6.625" style="28" customWidth="1"/>
    <col min="4863" max="4863" width="6.75" style="28" customWidth="1"/>
    <col min="4864" max="4870" width="6.625" style="28" customWidth="1"/>
    <col min="4871" max="5115" width="9" style="28"/>
    <col min="5116" max="5116" width="20.375" style="28" customWidth="1"/>
    <col min="5117" max="5117" width="8.125" style="28" customWidth="1"/>
    <col min="5118" max="5118" width="6.625" style="28" customWidth="1"/>
    <col min="5119" max="5119" width="6.75" style="28" customWidth="1"/>
    <col min="5120" max="5126" width="6.625" style="28" customWidth="1"/>
    <col min="5127" max="5371" width="9" style="28"/>
    <col min="5372" max="5372" width="20.375" style="28" customWidth="1"/>
    <col min="5373" max="5373" width="8.125" style="28" customWidth="1"/>
    <col min="5374" max="5374" width="6.625" style="28" customWidth="1"/>
    <col min="5375" max="5375" width="6.75" style="28" customWidth="1"/>
    <col min="5376" max="5382" width="6.625" style="28" customWidth="1"/>
    <col min="5383" max="5627" width="9" style="28"/>
    <col min="5628" max="5628" width="20.375" style="28" customWidth="1"/>
    <col min="5629" max="5629" width="8.125" style="28" customWidth="1"/>
    <col min="5630" max="5630" width="6.625" style="28" customWidth="1"/>
    <col min="5631" max="5631" width="6.75" style="28" customWidth="1"/>
    <col min="5632" max="5638" width="6.625" style="28" customWidth="1"/>
    <col min="5639" max="5883" width="9" style="28"/>
    <col min="5884" max="5884" width="20.375" style="28" customWidth="1"/>
    <col min="5885" max="5885" width="8.125" style="28" customWidth="1"/>
    <col min="5886" max="5886" width="6.625" style="28" customWidth="1"/>
    <col min="5887" max="5887" width="6.75" style="28" customWidth="1"/>
    <col min="5888" max="5894" width="6.625" style="28" customWidth="1"/>
    <col min="5895" max="6139" width="9" style="28"/>
    <col min="6140" max="6140" width="20.375" style="28" customWidth="1"/>
    <col min="6141" max="6141" width="8.125" style="28" customWidth="1"/>
    <col min="6142" max="6142" width="6.625" style="28" customWidth="1"/>
    <col min="6143" max="6143" width="6.75" style="28" customWidth="1"/>
    <col min="6144" max="6150" width="6.625" style="28" customWidth="1"/>
    <col min="6151" max="6395" width="9" style="28"/>
    <col min="6396" max="6396" width="20.375" style="28" customWidth="1"/>
    <col min="6397" max="6397" width="8.125" style="28" customWidth="1"/>
    <col min="6398" max="6398" width="6.625" style="28" customWidth="1"/>
    <col min="6399" max="6399" width="6.75" style="28" customWidth="1"/>
    <col min="6400" max="6406" width="6.625" style="28" customWidth="1"/>
    <col min="6407" max="6651" width="9" style="28"/>
    <col min="6652" max="6652" width="20.375" style="28" customWidth="1"/>
    <col min="6653" max="6653" width="8.125" style="28" customWidth="1"/>
    <col min="6654" max="6654" width="6.625" style="28" customWidth="1"/>
    <col min="6655" max="6655" width="6.75" style="28" customWidth="1"/>
    <col min="6656" max="6662" width="6.625" style="28" customWidth="1"/>
    <col min="6663" max="6907" width="9" style="28"/>
    <col min="6908" max="6908" width="20.375" style="28" customWidth="1"/>
    <col min="6909" max="6909" width="8.125" style="28" customWidth="1"/>
    <col min="6910" max="6910" width="6.625" style="28" customWidth="1"/>
    <col min="6911" max="6911" width="6.75" style="28" customWidth="1"/>
    <col min="6912" max="6918" width="6.625" style="28" customWidth="1"/>
    <col min="6919" max="7163" width="9" style="28"/>
    <col min="7164" max="7164" width="20.375" style="28" customWidth="1"/>
    <col min="7165" max="7165" width="8.125" style="28" customWidth="1"/>
    <col min="7166" max="7166" width="6.625" style="28" customWidth="1"/>
    <col min="7167" max="7167" width="6.75" style="28" customWidth="1"/>
    <col min="7168" max="7174" width="6.625" style="28" customWidth="1"/>
    <col min="7175" max="7419" width="9" style="28"/>
    <col min="7420" max="7420" width="20.375" style="28" customWidth="1"/>
    <col min="7421" max="7421" width="8.125" style="28" customWidth="1"/>
    <col min="7422" max="7422" width="6.625" style="28" customWidth="1"/>
    <col min="7423" max="7423" width="6.75" style="28" customWidth="1"/>
    <col min="7424" max="7430" width="6.625" style="28" customWidth="1"/>
    <col min="7431" max="7675" width="9" style="28"/>
    <col min="7676" max="7676" width="20.375" style="28" customWidth="1"/>
    <col min="7677" max="7677" width="8.125" style="28" customWidth="1"/>
    <col min="7678" max="7678" width="6.625" style="28" customWidth="1"/>
    <col min="7679" max="7679" width="6.75" style="28" customWidth="1"/>
    <col min="7680" max="7686" width="6.625" style="28" customWidth="1"/>
    <col min="7687" max="7931" width="9" style="28"/>
    <col min="7932" max="7932" width="20.375" style="28" customWidth="1"/>
    <col min="7933" max="7933" width="8.125" style="28" customWidth="1"/>
    <col min="7934" max="7934" width="6.625" style="28" customWidth="1"/>
    <col min="7935" max="7935" width="6.75" style="28" customWidth="1"/>
    <col min="7936" max="7942" width="6.625" style="28" customWidth="1"/>
    <col min="7943" max="8187" width="9" style="28"/>
    <col min="8188" max="8188" width="20.375" style="28" customWidth="1"/>
    <col min="8189" max="8189" width="8.125" style="28" customWidth="1"/>
    <col min="8190" max="8190" width="6.625" style="28" customWidth="1"/>
    <col min="8191" max="8191" width="6.75" style="28" customWidth="1"/>
    <col min="8192" max="8198" width="6.625" style="28" customWidth="1"/>
    <col min="8199" max="8443" width="9" style="28"/>
    <col min="8444" max="8444" width="20.375" style="28" customWidth="1"/>
    <col min="8445" max="8445" width="8.125" style="28" customWidth="1"/>
    <col min="8446" max="8446" width="6.625" style="28" customWidth="1"/>
    <col min="8447" max="8447" width="6.75" style="28" customWidth="1"/>
    <col min="8448" max="8454" width="6.625" style="28" customWidth="1"/>
    <col min="8455" max="8699" width="9" style="28"/>
    <col min="8700" max="8700" width="20.375" style="28" customWidth="1"/>
    <col min="8701" max="8701" width="8.125" style="28" customWidth="1"/>
    <col min="8702" max="8702" width="6.625" style="28" customWidth="1"/>
    <col min="8703" max="8703" width="6.75" style="28" customWidth="1"/>
    <col min="8704" max="8710" width="6.625" style="28" customWidth="1"/>
    <col min="8711" max="8955" width="9" style="28"/>
    <col min="8956" max="8956" width="20.375" style="28" customWidth="1"/>
    <col min="8957" max="8957" width="8.125" style="28" customWidth="1"/>
    <col min="8958" max="8958" width="6.625" style="28" customWidth="1"/>
    <col min="8959" max="8959" width="6.75" style="28" customWidth="1"/>
    <col min="8960" max="8966" width="6.625" style="28" customWidth="1"/>
    <col min="8967" max="9211" width="9" style="28"/>
    <col min="9212" max="9212" width="20.375" style="28" customWidth="1"/>
    <col min="9213" max="9213" width="8.125" style="28" customWidth="1"/>
    <col min="9214" max="9214" width="6.625" style="28" customWidth="1"/>
    <col min="9215" max="9215" width="6.75" style="28" customWidth="1"/>
    <col min="9216" max="9222" width="6.625" style="28" customWidth="1"/>
    <col min="9223" max="9467" width="9" style="28"/>
    <col min="9468" max="9468" width="20.375" style="28" customWidth="1"/>
    <col min="9469" max="9469" width="8.125" style="28" customWidth="1"/>
    <col min="9470" max="9470" width="6.625" style="28" customWidth="1"/>
    <col min="9471" max="9471" width="6.75" style="28" customWidth="1"/>
    <col min="9472" max="9478" width="6.625" style="28" customWidth="1"/>
    <col min="9479" max="9723" width="9" style="28"/>
    <col min="9724" max="9724" width="20.375" style="28" customWidth="1"/>
    <col min="9725" max="9725" width="8.125" style="28" customWidth="1"/>
    <col min="9726" max="9726" width="6.625" style="28" customWidth="1"/>
    <col min="9727" max="9727" width="6.75" style="28" customWidth="1"/>
    <col min="9728" max="9734" width="6.625" style="28" customWidth="1"/>
    <col min="9735" max="9979" width="9" style="28"/>
    <col min="9980" max="9980" width="20.375" style="28" customWidth="1"/>
    <col min="9981" max="9981" width="8.125" style="28" customWidth="1"/>
    <col min="9982" max="9982" width="6.625" style="28" customWidth="1"/>
    <col min="9983" max="9983" width="6.75" style="28" customWidth="1"/>
    <col min="9984" max="9990" width="6.625" style="28" customWidth="1"/>
    <col min="9991" max="10235" width="9" style="28"/>
    <col min="10236" max="10236" width="20.375" style="28" customWidth="1"/>
    <col min="10237" max="10237" width="8.125" style="28" customWidth="1"/>
    <col min="10238" max="10238" width="6.625" style="28" customWidth="1"/>
    <col min="10239" max="10239" width="6.75" style="28" customWidth="1"/>
    <col min="10240" max="10246" width="6.625" style="28" customWidth="1"/>
    <col min="10247" max="10491" width="9" style="28"/>
    <col min="10492" max="10492" width="20.375" style="28" customWidth="1"/>
    <col min="10493" max="10493" width="8.125" style="28" customWidth="1"/>
    <col min="10494" max="10494" width="6.625" style="28" customWidth="1"/>
    <col min="10495" max="10495" width="6.75" style="28" customWidth="1"/>
    <col min="10496" max="10502" width="6.625" style="28" customWidth="1"/>
    <col min="10503" max="10747" width="9" style="28"/>
    <col min="10748" max="10748" width="20.375" style="28" customWidth="1"/>
    <col min="10749" max="10749" width="8.125" style="28" customWidth="1"/>
    <col min="10750" max="10750" width="6.625" style="28" customWidth="1"/>
    <col min="10751" max="10751" width="6.75" style="28" customWidth="1"/>
    <col min="10752" max="10758" width="6.625" style="28" customWidth="1"/>
    <col min="10759" max="11003" width="9" style="28"/>
    <col min="11004" max="11004" width="20.375" style="28" customWidth="1"/>
    <col min="11005" max="11005" width="8.125" style="28" customWidth="1"/>
    <col min="11006" max="11006" width="6.625" style="28" customWidth="1"/>
    <col min="11007" max="11007" width="6.75" style="28" customWidth="1"/>
    <col min="11008" max="11014" width="6.625" style="28" customWidth="1"/>
    <col min="11015" max="11259" width="9" style="28"/>
    <col min="11260" max="11260" width="20.375" style="28" customWidth="1"/>
    <col min="11261" max="11261" width="8.125" style="28" customWidth="1"/>
    <col min="11262" max="11262" width="6.625" style="28" customWidth="1"/>
    <col min="11263" max="11263" width="6.75" style="28" customWidth="1"/>
    <col min="11264" max="11270" width="6.625" style="28" customWidth="1"/>
    <col min="11271" max="11515" width="9" style="28"/>
    <col min="11516" max="11516" width="20.375" style="28" customWidth="1"/>
    <col min="11517" max="11517" width="8.125" style="28" customWidth="1"/>
    <col min="11518" max="11518" width="6.625" style="28" customWidth="1"/>
    <col min="11519" max="11519" width="6.75" style="28" customWidth="1"/>
    <col min="11520" max="11526" width="6.625" style="28" customWidth="1"/>
    <col min="11527" max="11771" width="9" style="28"/>
    <col min="11772" max="11772" width="20.375" style="28" customWidth="1"/>
    <col min="11773" max="11773" width="8.125" style="28" customWidth="1"/>
    <col min="11774" max="11774" width="6.625" style="28" customWidth="1"/>
    <col min="11775" max="11775" width="6.75" style="28" customWidth="1"/>
    <col min="11776" max="11782" width="6.625" style="28" customWidth="1"/>
    <col min="11783" max="12027" width="9" style="28"/>
    <col min="12028" max="12028" width="20.375" style="28" customWidth="1"/>
    <col min="12029" max="12029" width="8.125" style="28" customWidth="1"/>
    <col min="12030" max="12030" width="6.625" style="28" customWidth="1"/>
    <col min="12031" max="12031" width="6.75" style="28" customWidth="1"/>
    <col min="12032" max="12038" width="6.625" style="28" customWidth="1"/>
    <col min="12039" max="12283" width="9" style="28"/>
    <col min="12284" max="12284" width="20.375" style="28" customWidth="1"/>
    <col min="12285" max="12285" width="8.125" style="28" customWidth="1"/>
    <col min="12286" max="12286" width="6.625" style="28" customWidth="1"/>
    <col min="12287" max="12287" width="6.75" style="28" customWidth="1"/>
    <col min="12288" max="12294" width="6.625" style="28" customWidth="1"/>
    <col min="12295" max="12539" width="9" style="28"/>
    <col min="12540" max="12540" width="20.375" style="28" customWidth="1"/>
    <col min="12541" max="12541" width="8.125" style="28" customWidth="1"/>
    <col min="12542" max="12542" width="6.625" style="28" customWidth="1"/>
    <col min="12543" max="12543" width="6.75" style="28" customWidth="1"/>
    <col min="12544" max="12550" width="6.625" style="28" customWidth="1"/>
    <col min="12551" max="12795" width="9" style="28"/>
    <col min="12796" max="12796" width="20.375" style="28" customWidth="1"/>
    <col min="12797" max="12797" width="8.125" style="28" customWidth="1"/>
    <col min="12798" max="12798" width="6.625" style="28" customWidth="1"/>
    <col min="12799" max="12799" width="6.75" style="28" customWidth="1"/>
    <col min="12800" max="12806" width="6.625" style="28" customWidth="1"/>
    <col min="12807" max="13051" width="9" style="28"/>
    <col min="13052" max="13052" width="20.375" style="28" customWidth="1"/>
    <col min="13053" max="13053" width="8.125" style="28" customWidth="1"/>
    <col min="13054" max="13054" width="6.625" style="28" customWidth="1"/>
    <col min="13055" max="13055" width="6.75" style="28" customWidth="1"/>
    <col min="13056" max="13062" width="6.625" style="28" customWidth="1"/>
    <col min="13063" max="13307" width="9" style="28"/>
    <col min="13308" max="13308" width="20.375" style="28" customWidth="1"/>
    <col min="13309" max="13309" width="8.125" style="28" customWidth="1"/>
    <col min="13310" max="13310" width="6.625" style="28" customWidth="1"/>
    <col min="13311" max="13311" width="6.75" style="28" customWidth="1"/>
    <col min="13312" max="13318" width="6.625" style="28" customWidth="1"/>
    <col min="13319" max="13563" width="9" style="28"/>
    <col min="13564" max="13564" width="20.375" style="28" customWidth="1"/>
    <col min="13565" max="13565" width="8.125" style="28" customWidth="1"/>
    <col min="13566" max="13566" width="6.625" style="28" customWidth="1"/>
    <col min="13567" max="13567" width="6.75" style="28" customWidth="1"/>
    <col min="13568" max="13574" width="6.625" style="28" customWidth="1"/>
    <col min="13575" max="13819" width="9" style="28"/>
    <col min="13820" max="13820" width="20.375" style="28" customWidth="1"/>
    <col min="13821" max="13821" width="8.125" style="28" customWidth="1"/>
    <col min="13822" max="13822" width="6.625" style="28" customWidth="1"/>
    <col min="13823" max="13823" width="6.75" style="28" customWidth="1"/>
    <col min="13824" max="13830" width="6.625" style="28" customWidth="1"/>
    <col min="13831" max="14075" width="9" style="28"/>
    <col min="14076" max="14076" width="20.375" style="28" customWidth="1"/>
    <col min="14077" max="14077" width="8.125" style="28" customWidth="1"/>
    <col min="14078" max="14078" width="6.625" style="28" customWidth="1"/>
    <col min="14079" max="14079" width="6.75" style="28" customWidth="1"/>
    <col min="14080" max="14086" width="6.625" style="28" customWidth="1"/>
    <col min="14087" max="14331" width="9" style="28"/>
    <col min="14332" max="14332" width="20.375" style="28" customWidth="1"/>
    <col min="14333" max="14333" width="8.125" style="28" customWidth="1"/>
    <col min="14334" max="14334" width="6.625" style="28" customWidth="1"/>
    <col min="14335" max="14335" width="6.75" style="28" customWidth="1"/>
    <col min="14336" max="14342" width="6.625" style="28" customWidth="1"/>
    <col min="14343" max="14587" width="9" style="28"/>
    <col min="14588" max="14588" width="20.375" style="28" customWidth="1"/>
    <col min="14589" max="14589" width="8.125" style="28" customWidth="1"/>
    <col min="14590" max="14590" width="6.625" style="28" customWidth="1"/>
    <col min="14591" max="14591" width="6.75" style="28" customWidth="1"/>
    <col min="14592" max="14598" width="6.625" style="28" customWidth="1"/>
    <col min="14599" max="14843" width="9" style="28"/>
    <col min="14844" max="14844" width="20.375" style="28" customWidth="1"/>
    <col min="14845" max="14845" width="8.125" style="28" customWidth="1"/>
    <col min="14846" max="14846" width="6.625" style="28" customWidth="1"/>
    <col min="14847" max="14847" width="6.75" style="28" customWidth="1"/>
    <col min="14848" max="14854" width="6.625" style="28" customWidth="1"/>
    <col min="14855" max="15099" width="9" style="28"/>
    <col min="15100" max="15100" width="20.375" style="28" customWidth="1"/>
    <col min="15101" max="15101" width="8.125" style="28" customWidth="1"/>
    <col min="15102" max="15102" width="6.625" style="28" customWidth="1"/>
    <col min="15103" max="15103" width="6.75" style="28" customWidth="1"/>
    <col min="15104" max="15110" width="6.625" style="28" customWidth="1"/>
    <col min="15111" max="15355" width="9" style="28"/>
    <col min="15356" max="15356" width="20.375" style="28" customWidth="1"/>
    <col min="15357" max="15357" width="8.125" style="28" customWidth="1"/>
    <col min="15358" max="15358" width="6.625" style="28" customWidth="1"/>
    <col min="15359" max="15359" width="6.75" style="28" customWidth="1"/>
    <col min="15360" max="15366" width="6.625" style="28" customWidth="1"/>
    <col min="15367" max="15611" width="9" style="28"/>
    <col min="15612" max="15612" width="20.375" style="28" customWidth="1"/>
    <col min="15613" max="15613" width="8.125" style="28" customWidth="1"/>
    <col min="15614" max="15614" width="6.625" style="28" customWidth="1"/>
    <col min="15615" max="15615" width="6.75" style="28" customWidth="1"/>
    <col min="15616" max="15622" width="6.625" style="28" customWidth="1"/>
    <col min="15623" max="15867" width="9" style="28"/>
    <col min="15868" max="15868" width="20.375" style="28" customWidth="1"/>
    <col min="15869" max="15869" width="8.125" style="28" customWidth="1"/>
    <col min="15870" max="15870" width="6.625" style="28" customWidth="1"/>
    <col min="15871" max="15871" width="6.75" style="28" customWidth="1"/>
    <col min="15872" max="15878" width="6.625" style="28" customWidth="1"/>
    <col min="15879" max="16123" width="9" style="28"/>
    <col min="16124" max="16124" width="20.375" style="28" customWidth="1"/>
    <col min="16125" max="16125" width="8.125" style="28" customWidth="1"/>
    <col min="16126" max="16126" width="6.625" style="28" customWidth="1"/>
    <col min="16127" max="16127" width="6.75" style="28" customWidth="1"/>
    <col min="16128" max="16134" width="6.625" style="28" customWidth="1"/>
    <col min="16135" max="16384" width="9" style="28"/>
  </cols>
  <sheetData>
    <row r="1" spans="1:23" s="1" customFormat="1" ht="9" customHeight="1">
      <c r="B1" s="80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</row>
    <row r="2" spans="1:23" s="1" customFormat="1" ht="36" customHeight="1">
      <c r="A2" s="121" t="s">
        <v>0</v>
      </c>
      <c r="B2" s="96"/>
      <c r="C2" s="123" t="s">
        <v>429</v>
      </c>
      <c r="D2" s="123" t="s">
        <v>428</v>
      </c>
      <c r="E2" s="125" t="s">
        <v>413</v>
      </c>
      <c r="F2" s="125"/>
      <c r="G2" s="125"/>
      <c r="H2" s="125"/>
      <c r="I2" s="126" t="s">
        <v>415</v>
      </c>
      <c r="J2" s="126"/>
      <c r="K2" s="126"/>
      <c r="L2" s="126"/>
      <c r="M2" s="119" t="s">
        <v>416</v>
      </c>
      <c r="N2" s="119"/>
      <c r="O2" s="119"/>
      <c r="P2" s="119"/>
      <c r="Q2" s="120" t="s">
        <v>418</v>
      </c>
      <c r="R2" s="120"/>
      <c r="S2" s="120"/>
      <c r="T2" s="120"/>
    </row>
    <row r="3" spans="1:23" s="1" customFormat="1" ht="45" customHeight="1">
      <c r="A3" s="122"/>
      <c r="B3" s="97"/>
      <c r="C3" s="124"/>
      <c r="D3" s="124"/>
      <c r="E3" s="19" t="s">
        <v>412</v>
      </c>
      <c r="F3" s="19" t="s">
        <v>420</v>
      </c>
      <c r="G3" s="87" t="s">
        <v>419</v>
      </c>
      <c r="H3" s="20" t="s">
        <v>144</v>
      </c>
      <c r="I3" s="19" t="s">
        <v>414</v>
      </c>
      <c r="J3" s="19" t="s">
        <v>420</v>
      </c>
      <c r="K3" s="89" t="s">
        <v>419</v>
      </c>
      <c r="L3" s="20" t="s">
        <v>427</v>
      </c>
      <c r="M3" s="19" t="s">
        <v>412</v>
      </c>
      <c r="N3" s="19" t="s">
        <v>420</v>
      </c>
      <c r="O3" s="88" t="s">
        <v>419</v>
      </c>
      <c r="P3" s="20" t="s">
        <v>146</v>
      </c>
      <c r="Q3" s="19" t="s">
        <v>417</v>
      </c>
      <c r="R3" s="19" t="s">
        <v>420</v>
      </c>
      <c r="S3" s="90" t="s">
        <v>419</v>
      </c>
      <c r="T3" s="20" t="s">
        <v>147</v>
      </c>
    </row>
    <row r="4" spans="1:23" s="1" customFormat="1" ht="12" customHeight="1">
      <c r="A4" s="2"/>
      <c r="B4" s="81"/>
      <c r="C4" s="112">
        <f>C5/D5</f>
        <v>0.18963029628033379</v>
      </c>
      <c r="D4" s="3"/>
      <c r="E4" s="43"/>
      <c r="F4" s="43"/>
      <c r="G4" s="43"/>
      <c r="H4" s="40">
        <f>8/19</f>
        <v>0.42105263157894735</v>
      </c>
      <c r="I4" s="43"/>
      <c r="J4" s="43"/>
      <c r="K4" s="43"/>
      <c r="L4" s="40">
        <f>5/81</f>
        <v>6.1728395061728392E-2</v>
      </c>
      <c r="M4" s="43"/>
      <c r="N4" s="43"/>
      <c r="O4" s="43"/>
      <c r="P4" s="40">
        <f>2/19</f>
        <v>0.10526315789473684</v>
      </c>
      <c r="Q4" s="43"/>
      <c r="R4" s="43"/>
      <c r="S4" s="43"/>
      <c r="T4" s="40">
        <f>3/4</f>
        <v>0.75</v>
      </c>
    </row>
    <row r="5" spans="1:23" s="6" customFormat="1" ht="12" customHeight="1">
      <c r="A5" s="4" t="s">
        <v>1</v>
      </c>
      <c r="B5" s="4"/>
      <c r="C5" s="101">
        <f>C7+C18+C24+C32+C41+C50+C59+C66+C72+C79+C85+C93+C104+C118+C124+C131+C142</f>
        <v>439110</v>
      </c>
      <c r="D5" s="101">
        <f>D7+D18+D24+D32+D41+D50+D59+D66+D72+D79+D85+D93+D104+D118+D124+D131+D142</f>
        <v>2315611</v>
      </c>
      <c r="E5" s="21">
        <f t="shared" ref="E5:M5" si="0">E7+E18+E24+E32+E41+E50+E59+E66+E72+E79+E85+E93+E104+E118+E124+E131</f>
        <v>494897</v>
      </c>
      <c r="F5" s="31">
        <f t="shared" si="0"/>
        <v>96034</v>
      </c>
      <c r="G5" s="31">
        <f t="shared" si="0"/>
        <v>53736</v>
      </c>
      <c r="H5" s="31">
        <f t="shared" si="0"/>
        <v>277005</v>
      </c>
      <c r="I5" s="21">
        <f t="shared" si="0"/>
        <v>670519</v>
      </c>
      <c r="J5" s="31">
        <f>J7+J18+J24+J32+J41+J50+J59+J66+J72+J79+J85+J93+J104+J118+J124+J131</f>
        <v>91905</v>
      </c>
      <c r="K5" s="31">
        <f>K7+K18+K24+K32+K41+K50+K59+K66+K72+K79+K85+K93+K104+K118+K124+K131</f>
        <v>7404</v>
      </c>
      <c r="L5" s="31">
        <f>L7+L18+L24+L32+L41+L50+L59+L66+L72+L79+L85+L93+L104+L118+L124+L131</f>
        <v>51035</v>
      </c>
      <c r="M5" s="21">
        <f t="shared" si="0"/>
        <v>310666</v>
      </c>
      <c r="N5" s="31">
        <f>N7+N18+N24+N32+N41+N50+N59+N66+N72+N79+N85+N93+N104+N118+N124+N131</f>
        <v>50483</v>
      </c>
      <c r="O5" s="31">
        <f>O7+O18+O24+O32+O41+O50+O59+O66+O72+O79+O85+O93+O104+O118+O124+O131</f>
        <v>3315</v>
      </c>
      <c r="P5" s="31">
        <f>P7+P18+P24+P32+P41+P50+P59+P66+P72+P79+P85+P93+P104+P118+P124+P131</f>
        <v>18424</v>
      </c>
      <c r="Q5" s="22">
        <f>Q144+Q145+Q146+Q147</f>
        <v>839529</v>
      </c>
      <c r="R5" s="22">
        <f>C144+C145+C146+C147</f>
        <v>200688</v>
      </c>
      <c r="S5" s="31">
        <f>S144+S145+S146</f>
        <v>189679</v>
      </c>
      <c r="T5" s="31">
        <f>T144+T145+T146</f>
        <v>802680</v>
      </c>
      <c r="U5" s="117"/>
      <c r="V5" s="117"/>
      <c r="W5" s="1"/>
    </row>
    <row r="6" spans="1:23" s="1" customFormat="1" ht="12" customHeight="1" thickBot="1">
      <c r="A6" s="2"/>
      <c r="B6" s="81"/>
      <c r="C6" s="102">
        <f>F5+J5+N5+R5</f>
        <v>439110</v>
      </c>
      <c r="D6" s="103">
        <f>E5+I5+M5+Q5</f>
        <v>2315611</v>
      </c>
      <c r="E6" s="41"/>
      <c r="F6" s="95">
        <f>F5/E5</f>
        <v>0.19404845856814651</v>
      </c>
      <c r="G6" s="95">
        <f>G5/F5</f>
        <v>0.55955182539517256</v>
      </c>
      <c r="H6" s="115">
        <f>H5/E5</f>
        <v>0.55972252812201329</v>
      </c>
      <c r="I6" s="113"/>
      <c r="J6" s="95">
        <f>J5/I5</f>
        <v>0.13706546719779752</v>
      </c>
      <c r="K6" s="95">
        <f>K5/J5</f>
        <v>8.0561449322670148E-2</v>
      </c>
      <c r="L6" s="115">
        <f>L5/I5</f>
        <v>7.6112682862081463E-2</v>
      </c>
      <c r="M6" s="114"/>
      <c r="N6" s="115">
        <f>N5/M5</f>
        <v>0.16249927574951878</v>
      </c>
      <c r="O6" s="115">
        <f>O5/N5</f>
        <v>6.5665669631361057E-2</v>
      </c>
      <c r="P6" s="115">
        <f>P5/M5</f>
        <v>5.930484829366587E-2</v>
      </c>
      <c r="Q6" s="114"/>
      <c r="R6" s="115">
        <f>R5/Q5</f>
        <v>0.23904832352426181</v>
      </c>
      <c r="S6" s="116">
        <f>S5/R5</f>
        <v>0.94514370565255523</v>
      </c>
      <c r="T6" s="115">
        <f>T5/Q5</f>
        <v>0.95610753172314478</v>
      </c>
      <c r="U6" s="117"/>
      <c r="V6" s="117"/>
    </row>
    <row r="7" spans="1:23" s="6" customFormat="1" ht="12" customHeight="1">
      <c r="A7" s="13" t="s">
        <v>2</v>
      </c>
      <c r="B7" s="84">
        <f t="shared" ref="B7:B38" si="1">C7/D7</f>
        <v>0.16250602531902478</v>
      </c>
      <c r="C7" s="104">
        <f>SUM(C8:C17)</f>
        <v>12811</v>
      </c>
      <c r="D7" s="104">
        <f>SUM(D8:D17)</f>
        <v>78834</v>
      </c>
      <c r="E7" s="24">
        <f t="shared" ref="E7:H7" si="2">SUM(E8:E17)</f>
        <v>0</v>
      </c>
      <c r="F7" s="24">
        <f t="shared" si="2"/>
        <v>0</v>
      </c>
      <c r="G7" s="24">
        <f t="shared" si="2"/>
        <v>0</v>
      </c>
      <c r="H7" s="24">
        <f t="shared" si="2"/>
        <v>0</v>
      </c>
      <c r="I7" s="24">
        <f>SUM(I8:I17)</f>
        <v>33736</v>
      </c>
      <c r="J7" s="24">
        <f t="shared" ref="J7:P7" si="3">SUM(J8:J17)</f>
        <v>4935</v>
      </c>
      <c r="K7" s="24">
        <f t="shared" si="3"/>
        <v>0</v>
      </c>
      <c r="L7" s="24">
        <f t="shared" si="3"/>
        <v>0</v>
      </c>
      <c r="M7" s="24">
        <f t="shared" si="3"/>
        <v>45098</v>
      </c>
      <c r="N7" s="24">
        <f t="shared" si="3"/>
        <v>7876</v>
      </c>
      <c r="O7" s="24">
        <f t="shared" si="3"/>
        <v>0</v>
      </c>
      <c r="P7" s="24">
        <f t="shared" si="3"/>
        <v>0</v>
      </c>
      <c r="Q7" s="25"/>
      <c r="R7" s="25"/>
      <c r="S7" s="25"/>
      <c r="T7" s="25"/>
      <c r="U7" s="118"/>
      <c r="V7" s="118"/>
      <c r="W7" s="1"/>
    </row>
    <row r="8" spans="1:23" s="1" customFormat="1" ht="12" customHeight="1">
      <c r="A8" s="39" t="s">
        <v>3</v>
      </c>
      <c r="B8" s="110">
        <f t="shared" si="1"/>
        <v>0.12305740564541706</v>
      </c>
      <c r="C8" s="105">
        <v>388</v>
      </c>
      <c r="D8" s="106">
        <v>3153</v>
      </c>
      <c r="E8" s="21">
        <v>0</v>
      </c>
      <c r="F8" s="21">
        <v>0</v>
      </c>
      <c r="G8" s="21">
        <v>0</v>
      </c>
      <c r="H8" s="21">
        <v>0</v>
      </c>
      <c r="I8" s="21">
        <f>D8</f>
        <v>3153</v>
      </c>
      <c r="J8" s="21">
        <f>C8</f>
        <v>388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/>
      <c r="R8" s="21"/>
      <c r="S8" s="21"/>
      <c r="T8" s="21"/>
      <c r="U8" s="117"/>
      <c r="V8" s="117"/>
    </row>
    <row r="9" spans="1:23" s="1" customFormat="1" ht="12" customHeight="1">
      <c r="A9" s="36" t="s">
        <v>4</v>
      </c>
      <c r="B9" s="85">
        <f t="shared" si="1"/>
        <v>0.16546989663063205</v>
      </c>
      <c r="C9" s="105">
        <v>4194</v>
      </c>
      <c r="D9" s="106">
        <v>25346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f>D9</f>
        <v>25346</v>
      </c>
      <c r="N9" s="21">
        <f>C9</f>
        <v>4194</v>
      </c>
      <c r="O9" s="21">
        <v>0</v>
      </c>
      <c r="P9" s="21">
        <v>0</v>
      </c>
      <c r="Q9" s="21"/>
      <c r="R9" s="21"/>
      <c r="S9" s="21"/>
      <c r="T9" s="21"/>
      <c r="U9" s="117"/>
      <c r="V9" s="117"/>
    </row>
    <row r="10" spans="1:23" s="1" customFormat="1" ht="12" customHeight="1">
      <c r="A10" s="39" t="s">
        <v>5</v>
      </c>
      <c r="B10" s="85">
        <f t="shared" si="1"/>
        <v>0.1444406548431105</v>
      </c>
      <c r="C10" s="105">
        <v>847</v>
      </c>
      <c r="D10" s="106">
        <v>5864</v>
      </c>
      <c r="E10" s="21">
        <v>0</v>
      </c>
      <c r="F10" s="21">
        <v>0</v>
      </c>
      <c r="G10" s="21">
        <v>0</v>
      </c>
      <c r="H10" s="21">
        <v>0</v>
      </c>
      <c r="I10" s="21">
        <f t="shared" ref="I10:I16" si="4">D10</f>
        <v>5864</v>
      </c>
      <c r="J10" s="21">
        <f>C10</f>
        <v>847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/>
      <c r="R10" s="21"/>
      <c r="S10" s="21"/>
      <c r="T10" s="21"/>
    </row>
    <row r="11" spans="1:23" s="1" customFormat="1" ht="12" customHeight="1">
      <c r="A11" s="39" t="s">
        <v>6</v>
      </c>
      <c r="B11" s="85">
        <f t="shared" si="1"/>
        <v>0.14612302616073533</v>
      </c>
      <c r="C11" s="105">
        <v>620</v>
      </c>
      <c r="D11" s="106">
        <v>4243</v>
      </c>
      <c r="E11" s="21">
        <v>0</v>
      </c>
      <c r="F11" s="21">
        <v>0</v>
      </c>
      <c r="G11" s="21">
        <v>0</v>
      </c>
      <c r="H11" s="21">
        <v>0</v>
      </c>
      <c r="I11" s="21">
        <f t="shared" si="4"/>
        <v>4243</v>
      </c>
      <c r="J11" s="21">
        <f>C11</f>
        <v>620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/>
      <c r="R11" s="21"/>
      <c r="S11" s="21"/>
      <c r="T11" s="21"/>
    </row>
    <row r="12" spans="1:23" s="1" customFormat="1" ht="12" customHeight="1">
      <c r="A12" s="39" t="s">
        <v>7</v>
      </c>
      <c r="B12" s="85">
        <f t="shared" si="1"/>
        <v>0.16084594489716725</v>
      </c>
      <c r="C12" s="105">
        <v>829</v>
      </c>
      <c r="D12" s="106">
        <v>5154</v>
      </c>
      <c r="E12" s="21">
        <v>0</v>
      </c>
      <c r="F12" s="21">
        <v>0</v>
      </c>
      <c r="G12" s="21">
        <v>0</v>
      </c>
      <c r="H12" s="21">
        <v>0</v>
      </c>
      <c r="I12" s="21">
        <f t="shared" si="4"/>
        <v>5154</v>
      </c>
      <c r="J12" s="21">
        <f>C12</f>
        <v>829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/>
      <c r="R12" s="21"/>
      <c r="S12" s="21"/>
      <c r="T12" s="21"/>
      <c r="W12" s="6"/>
    </row>
    <row r="13" spans="1:23" s="1" customFormat="1" ht="12" customHeight="1">
      <c r="A13" s="36" t="s">
        <v>8</v>
      </c>
      <c r="B13" s="111">
        <f t="shared" si="1"/>
        <v>0.1864115026326448</v>
      </c>
      <c r="C13" s="105">
        <v>3682</v>
      </c>
      <c r="D13" s="106">
        <v>19752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f>D13</f>
        <v>19752</v>
      </c>
      <c r="N13" s="21">
        <f>C13</f>
        <v>3682</v>
      </c>
      <c r="O13" s="21">
        <v>0</v>
      </c>
      <c r="P13" s="21">
        <v>0</v>
      </c>
      <c r="Q13" s="21"/>
      <c r="R13" s="21"/>
      <c r="S13" s="21"/>
      <c r="T13" s="21"/>
    </row>
    <row r="14" spans="1:23" s="1" customFormat="1" ht="12" customHeight="1">
      <c r="A14" s="39" t="s">
        <v>9</v>
      </c>
      <c r="B14" s="85">
        <f t="shared" si="1"/>
        <v>0.14312466559657572</v>
      </c>
      <c r="C14" s="105">
        <v>535</v>
      </c>
      <c r="D14" s="106">
        <v>3738</v>
      </c>
      <c r="E14" s="21">
        <v>0</v>
      </c>
      <c r="F14" s="21">
        <v>0</v>
      </c>
      <c r="G14" s="21">
        <v>0</v>
      </c>
      <c r="H14" s="21">
        <v>0</v>
      </c>
      <c r="I14" s="21">
        <f t="shared" si="4"/>
        <v>3738</v>
      </c>
      <c r="J14" s="21">
        <f>C14</f>
        <v>535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/>
      <c r="R14" s="21"/>
      <c r="S14" s="21"/>
      <c r="T14" s="21"/>
    </row>
    <row r="15" spans="1:23" s="1" customFormat="1" ht="12" customHeight="1">
      <c r="A15" s="39" t="s">
        <v>10</v>
      </c>
      <c r="B15" s="85">
        <f t="shared" si="1"/>
        <v>0.15917808219178081</v>
      </c>
      <c r="C15" s="105">
        <v>581</v>
      </c>
      <c r="D15" s="106">
        <v>3650</v>
      </c>
      <c r="E15" s="21">
        <v>0</v>
      </c>
      <c r="F15" s="21">
        <v>0</v>
      </c>
      <c r="G15" s="21">
        <v>0</v>
      </c>
      <c r="H15" s="21">
        <v>0</v>
      </c>
      <c r="I15" s="21">
        <f t="shared" si="4"/>
        <v>3650</v>
      </c>
      <c r="J15" s="21">
        <f>C15</f>
        <v>581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/>
      <c r="R15" s="21"/>
      <c r="S15" s="21"/>
      <c r="T15" s="21"/>
    </row>
    <row r="16" spans="1:23" s="1" customFormat="1" ht="12" customHeight="1">
      <c r="A16" s="39" t="s">
        <v>11</v>
      </c>
      <c r="B16" s="85">
        <f t="shared" si="1"/>
        <v>0.15701589011580933</v>
      </c>
      <c r="C16" s="105">
        <v>583</v>
      </c>
      <c r="D16" s="106">
        <v>3713</v>
      </c>
      <c r="E16" s="21">
        <v>0</v>
      </c>
      <c r="F16" s="21">
        <v>0</v>
      </c>
      <c r="G16" s="21">
        <v>0</v>
      </c>
      <c r="H16" s="21">
        <v>0</v>
      </c>
      <c r="I16" s="21">
        <f t="shared" si="4"/>
        <v>3713</v>
      </c>
      <c r="J16" s="21">
        <f>C16</f>
        <v>583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/>
      <c r="R16" s="21"/>
      <c r="S16" s="21"/>
      <c r="T16" s="21"/>
    </row>
    <row r="17" spans="1:23" s="1" customFormat="1" ht="12" customHeight="1" thickBot="1">
      <c r="A17" s="38" t="s">
        <v>12</v>
      </c>
      <c r="B17" s="85">
        <f t="shared" si="1"/>
        <v>0.13077469793887705</v>
      </c>
      <c r="C17" s="105">
        <v>552</v>
      </c>
      <c r="D17" s="106">
        <v>4221</v>
      </c>
      <c r="E17" s="21">
        <v>0</v>
      </c>
      <c r="F17" s="21">
        <v>0</v>
      </c>
      <c r="G17" s="21">
        <v>0</v>
      </c>
      <c r="H17" s="21">
        <v>0</v>
      </c>
      <c r="I17" s="26">
        <f>D17</f>
        <v>4221</v>
      </c>
      <c r="J17" s="21">
        <f>C17</f>
        <v>552</v>
      </c>
      <c r="K17" s="21">
        <v>0</v>
      </c>
      <c r="L17" s="21">
        <v>0</v>
      </c>
      <c r="M17" s="26">
        <v>0</v>
      </c>
      <c r="N17" s="21">
        <v>0</v>
      </c>
      <c r="O17" s="21">
        <v>0</v>
      </c>
      <c r="P17" s="21">
        <v>0</v>
      </c>
      <c r="Q17" s="26"/>
      <c r="R17" s="26"/>
      <c r="S17" s="26"/>
      <c r="T17" s="26"/>
    </row>
    <row r="18" spans="1:23" s="6" customFormat="1" ht="12" customHeight="1">
      <c r="A18" s="13" t="s">
        <v>13</v>
      </c>
      <c r="B18" s="84">
        <f t="shared" si="1"/>
        <v>0.17176540968726792</v>
      </c>
      <c r="C18" s="104">
        <f>SUM(C19:C23)</f>
        <v>16653</v>
      </c>
      <c r="D18" s="104">
        <f>SUM(D19:D23)</f>
        <v>96952</v>
      </c>
      <c r="E18" s="24">
        <f>SUM(E19:E23)</f>
        <v>40004</v>
      </c>
      <c r="F18" s="24">
        <f t="shared" ref="F18:P18" si="5">SUM(F19:F23)</f>
        <v>7901</v>
      </c>
      <c r="G18" s="24">
        <f t="shared" si="5"/>
        <v>0</v>
      </c>
      <c r="H18" s="24">
        <f t="shared" si="5"/>
        <v>0</v>
      </c>
      <c r="I18" s="24">
        <f t="shared" si="5"/>
        <v>20989</v>
      </c>
      <c r="J18" s="24">
        <f t="shared" si="5"/>
        <v>2984</v>
      </c>
      <c r="K18" s="24">
        <f t="shared" si="5"/>
        <v>0</v>
      </c>
      <c r="L18" s="24">
        <f t="shared" si="5"/>
        <v>0</v>
      </c>
      <c r="M18" s="24">
        <f t="shared" si="5"/>
        <v>35959</v>
      </c>
      <c r="N18" s="24">
        <f t="shared" si="5"/>
        <v>5768</v>
      </c>
      <c r="O18" s="24">
        <f t="shared" si="5"/>
        <v>0</v>
      </c>
      <c r="P18" s="24">
        <f t="shared" si="5"/>
        <v>0</v>
      </c>
      <c r="Q18" s="25"/>
      <c r="R18" s="25"/>
      <c r="S18" s="25"/>
      <c r="T18" s="25"/>
      <c r="W18" s="1"/>
    </row>
    <row r="19" spans="1:23" s="1" customFormat="1" ht="12" customHeight="1">
      <c r="A19" s="34" t="s">
        <v>14</v>
      </c>
      <c r="B19" s="111">
        <f t="shared" si="1"/>
        <v>0.19750524947505249</v>
      </c>
      <c r="C19" s="105">
        <v>7901</v>
      </c>
      <c r="D19" s="106">
        <v>40004</v>
      </c>
      <c r="E19" s="21">
        <f>D19</f>
        <v>40004</v>
      </c>
      <c r="F19" s="21">
        <f>C19</f>
        <v>7901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/>
      <c r="R19" s="21"/>
      <c r="S19" s="21"/>
      <c r="T19" s="21"/>
    </row>
    <row r="20" spans="1:23" s="1" customFormat="1" ht="12" customHeight="1">
      <c r="A20" s="36" t="s">
        <v>15</v>
      </c>
      <c r="B20" s="85">
        <f t="shared" si="1"/>
        <v>0.14802722978605168</v>
      </c>
      <c r="C20" s="105">
        <v>2131</v>
      </c>
      <c r="D20" s="106">
        <v>14396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f>D20</f>
        <v>14396</v>
      </c>
      <c r="N20" s="21">
        <f>C20</f>
        <v>2131</v>
      </c>
      <c r="O20" s="21">
        <v>0</v>
      </c>
      <c r="P20" s="21">
        <v>0</v>
      </c>
      <c r="Q20" s="21"/>
      <c r="R20" s="21"/>
      <c r="S20" s="21"/>
      <c r="T20" s="21"/>
    </row>
    <row r="21" spans="1:23" s="1" customFormat="1" ht="12" customHeight="1">
      <c r="A21" s="39" t="s">
        <v>16</v>
      </c>
      <c r="B21" s="110">
        <f t="shared" si="1"/>
        <v>0.14142277291177099</v>
      </c>
      <c r="C21" s="105">
        <v>2648</v>
      </c>
      <c r="D21" s="106">
        <v>18724</v>
      </c>
      <c r="E21" s="21">
        <v>0</v>
      </c>
      <c r="F21" s="21">
        <v>0</v>
      </c>
      <c r="G21" s="21">
        <v>0</v>
      </c>
      <c r="H21" s="21">
        <v>0</v>
      </c>
      <c r="I21" s="21">
        <f>D21</f>
        <v>18724</v>
      </c>
      <c r="J21" s="21">
        <f>C21</f>
        <v>2648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/>
      <c r="R21" s="21"/>
      <c r="S21" s="21"/>
      <c r="T21" s="21"/>
      <c r="W21" s="6"/>
    </row>
    <row r="22" spans="1:23" s="1" customFormat="1" ht="12" customHeight="1">
      <c r="A22" s="36" t="s">
        <v>17</v>
      </c>
      <c r="B22" s="85">
        <f t="shared" si="1"/>
        <v>0.16866855261327274</v>
      </c>
      <c r="C22" s="105">
        <v>3637</v>
      </c>
      <c r="D22" s="106">
        <v>21563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f>D22</f>
        <v>21563</v>
      </c>
      <c r="N22" s="21">
        <f>C22</f>
        <v>3637</v>
      </c>
      <c r="O22" s="21">
        <v>0</v>
      </c>
      <c r="P22" s="21">
        <v>0</v>
      </c>
      <c r="Q22" s="21"/>
      <c r="R22" s="21"/>
      <c r="S22" s="21"/>
      <c r="T22" s="21"/>
    </row>
    <row r="23" spans="1:23" s="1" customFormat="1" ht="12" customHeight="1" thickBot="1">
      <c r="A23" s="38" t="s">
        <v>18</v>
      </c>
      <c r="B23" s="85">
        <f t="shared" si="1"/>
        <v>0.14834437086092717</v>
      </c>
      <c r="C23" s="105">
        <v>336</v>
      </c>
      <c r="D23" s="106">
        <v>2265</v>
      </c>
      <c r="E23" s="21">
        <v>0</v>
      </c>
      <c r="F23" s="21">
        <v>0</v>
      </c>
      <c r="G23" s="21">
        <v>0</v>
      </c>
      <c r="H23" s="21">
        <v>0</v>
      </c>
      <c r="I23" s="21">
        <f>D23</f>
        <v>2265</v>
      </c>
      <c r="J23" s="21">
        <f>C23</f>
        <v>336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6"/>
      <c r="R23" s="26"/>
      <c r="S23" s="26"/>
      <c r="T23" s="26"/>
    </row>
    <row r="24" spans="1:23" s="6" customFormat="1" ht="12" customHeight="1">
      <c r="A24" s="13" t="s">
        <v>19</v>
      </c>
      <c r="B24" s="84">
        <f t="shared" si="1"/>
        <v>0.17618259307527034</v>
      </c>
      <c r="C24" s="104">
        <f>SUM(C25:C31)</f>
        <v>10004</v>
      </c>
      <c r="D24" s="104">
        <f>SUM(D25:D31)</f>
        <v>56782</v>
      </c>
      <c r="E24" s="24">
        <f>SUM(E25:E31)</f>
        <v>13946</v>
      </c>
      <c r="F24" s="24">
        <f t="shared" ref="F24:P24" si="6">SUM(F25:F31)</f>
        <v>3008</v>
      </c>
      <c r="G24" s="24">
        <f t="shared" si="6"/>
        <v>3008</v>
      </c>
      <c r="H24" s="24">
        <f t="shared" si="6"/>
        <v>13946</v>
      </c>
      <c r="I24" s="24">
        <f t="shared" si="6"/>
        <v>24412</v>
      </c>
      <c r="J24" s="24">
        <f t="shared" si="6"/>
        <v>3681</v>
      </c>
      <c r="K24" s="24">
        <f t="shared" si="6"/>
        <v>0</v>
      </c>
      <c r="L24" s="24">
        <f t="shared" si="6"/>
        <v>0</v>
      </c>
      <c r="M24" s="24">
        <f t="shared" si="6"/>
        <v>18424</v>
      </c>
      <c r="N24" s="24">
        <f t="shared" si="6"/>
        <v>3315</v>
      </c>
      <c r="O24" s="24">
        <f t="shared" si="6"/>
        <v>3315</v>
      </c>
      <c r="P24" s="24">
        <f t="shared" si="6"/>
        <v>18424</v>
      </c>
      <c r="Q24" s="25"/>
      <c r="R24" s="25"/>
      <c r="S24" s="25"/>
      <c r="T24" s="25"/>
      <c r="U24" s="1"/>
      <c r="V24" s="1"/>
      <c r="W24" s="1"/>
    </row>
    <row r="25" spans="1:23" s="1" customFormat="1" ht="12" customHeight="1">
      <c r="A25" s="34" t="s">
        <v>20</v>
      </c>
      <c r="B25" s="111">
        <f t="shared" si="1"/>
        <v>0.215689086476409</v>
      </c>
      <c r="C25" s="105">
        <v>3008</v>
      </c>
      <c r="D25" s="106">
        <v>13946</v>
      </c>
      <c r="E25" s="21">
        <f>D25</f>
        <v>13946</v>
      </c>
      <c r="F25" s="21">
        <f>C25</f>
        <v>3008</v>
      </c>
      <c r="G25" s="86">
        <f>C25</f>
        <v>3008</v>
      </c>
      <c r="H25" s="31">
        <f>D25</f>
        <v>13946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/>
      <c r="R25" s="21"/>
      <c r="S25" s="21"/>
      <c r="T25" s="21"/>
    </row>
    <row r="26" spans="1:23" s="1" customFormat="1" ht="12" customHeight="1">
      <c r="A26" s="36" t="s">
        <v>21</v>
      </c>
      <c r="B26" s="85">
        <f t="shared" si="1"/>
        <v>0.17834739346744538</v>
      </c>
      <c r="C26" s="105">
        <v>1649</v>
      </c>
      <c r="D26" s="106">
        <v>9246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32">
        <f>D26</f>
        <v>9246</v>
      </c>
      <c r="N26" s="21">
        <f>C26</f>
        <v>1649</v>
      </c>
      <c r="O26" s="86">
        <f>C26</f>
        <v>1649</v>
      </c>
      <c r="P26" s="31">
        <f>D26</f>
        <v>9246</v>
      </c>
      <c r="Q26" s="21"/>
      <c r="R26" s="21"/>
      <c r="S26" s="21"/>
      <c r="T26" s="21"/>
    </row>
    <row r="27" spans="1:23" s="1" customFormat="1" ht="12" customHeight="1">
      <c r="A27" s="39" t="s">
        <v>22</v>
      </c>
      <c r="B27" s="110">
        <f t="shared" si="1"/>
        <v>0.13647959183673469</v>
      </c>
      <c r="C27" s="105">
        <v>1498</v>
      </c>
      <c r="D27" s="106">
        <v>10976</v>
      </c>
      <c r="E27" s="21">
        <v>0</v>
      </c>
      <c r="F27" s="21">
        <v>0</v>
      </c>
      <c r="G27" s="21">
        <v>0</v>
      </c>
      <c r="H27" s="21">
        <v>0</v>
      </c>
      <c r="I27" s="21">
        <f>D27</f>
        <v>10976</v>
      </c>
      <c r="J27" s="21">
        <f>C27</f>
        <v>1498</v>
      </c>
      <c r="K27" s="21">
        <v>0</v>
      </c>
      <c r="L27" s="21">
        <v>0</v>
      </c>
      <c r="M27" s="32">
        <v>0</v>
      </c>
      <c r="N27" s="21">
        <v>0</v>
      </c>
      <c r="O27" s="32">
        <v>0</v>
      </c>
      <c r="P27" s="21">
        <v>0</v>
      </c>
      <c r="Q27" s="21"/>
      <c r="R27" s="21"/>
      <c r="S27" s="21"/>
      <c r="T27" s="21"/>
    </row>
    <row r="28" spans="1:23" s="1" customFormat="1" ht="12" customHeight="1">
      <c r="A28" s="36" t="s">
        <v>23</v>
      </c>
      <c r="B28" s="85">
        <f t="shared" si="1"/>
        <v>0.1815210285465243</v>
      </c>
      <c r="C28" s="105">
        <v>1666</v>
      </c>
      <c r="D28" s="106">
        <v>9178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32">
        <f>D28</f>
        <v>9178</v>
      </c>
      <c r="N28" s="21">
        <f>C28</f>
        <v>1666</v>
      </c>
      <c r="O28" s="86">
        <f>C28</f>
        <v>1666</v>
      </c>
      <c r="P28" s="31">
        <f>D28</f>
        <v>9178</v>
      </c>
      <c r="Q28" s="21"/>
      <c r="R28" s="21"/>
      <c r="S28" s="21"/>
      <c r="T28" s="21"/>
    </row>
    <row r="29" spans="1:23" s="1" customFormat="1" ht="12" customHeight="1">
      <c r="A29" s="39" t="s">
        <v>24</v>
      </c>
      <c r="B29" s="85">
        <f t="shared" si="1"/>
        <v>0.17941952506596306</v>
      </c>
      <c r="C29" s="105">
        <v>612</v>
      </c>
      <c r="D29" s="106">
        <v>3411</v>
      </c>
      <c r="E29" s="21">
        <v>0</v>
      </c>
      <c r="F29" s="21">
        <v>0</v>
      </c>
      <c r="G29" s="21">
        <v>0</v>
      </c>
      <c r="H29" s="21">
        <v>0</v>
      </c>
      <c r="I29" s="21">
        <f>D29</f>
        <v>3411</v>
      </c>
      <c r="J29" s="21">
        <f>C29</f>
        <v>612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/>
      <c r="R29" s="21"/>
      <c r="S29" s="21"/>
      <c r="T29" s="21"/>
    </row>
    <row r="30" spans="1:23" s="1" customFormat="1" ht="12" customHeight="1">
      <c r="A30" s="39" t="s">
        <v>25</v>
      </c>
      <c r="B30" s="85">
        <f t="shared" si="1"/>
        <v>0.15448818897637795</v>
      </c>
      <c r="C30" s="105">
        <v>981</v>
      </c>
      <c r="D30" s="106">
        <v>6350</v>
      </c>
      <c r="E30" s="21">
        <v>0</v>
      </c>
      <c r="F30" s="21">
        <v>0</v>
      </c>
      <c r="G30" s="21">
        <v>0</v>
      </c>
      <c r="H30" s="21">
        <v>0</v>
      </c>
      <c r="I30" s="21">
        <f t="shared" ref="I30:I31" si="7">D30</f>
        <v>6350</v>
      </c>
      <c r="J30" s="21">
        <f>C30</f>
        <v>981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/>
      <c r="R30" s="21"/>
      <c r="S30" s="21"/>
      <c r="T30" s="21"/>
      <c r="W30" s="6"/>
    </row>
    <row r="31" spans="1:23" s="1" customFormat="1" ht="12" customHeight="1" thickBot="1">
      <c r="A31" s="38" t="s">
        <v>26</v>
      </c>
      <c r="B31" s="85">
        <f t="shared" si="1"/>
        <v>0.16054421768707483</v>
      </c>
      <c r="C31" s="105">
        <v>590</v>
      </c>
      <c r="D31" s="106">
        <v>3675</v>
      </c>
      <c r="E31" s="21">
        <v>0</v>
      </c>
      <c r="F31" s="21">
        <v>0</v>
      </c>
      <c r="G31" s="21">
        <v>0</v>
      </c>
      <c r="H31" s="21">
        <v>0</v>
      </c>
      <c r="I31" s="21">
        <f t="shared" si="7"/>
        <v>3675</v>
      </c>
      <c r="J31" s="21">
        <f>C31</f>
        <v>590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6"/>
      <c r="R31" s="26"/>
      <c r="S31" s="26"/>
      <c r="T31" s="26"/>
    </row>
    <row r="32" spans="1:23" s="6" customFormat="1" ht="12" customHeight="1">
      <c r="A32" s="13" t="s">
        <v>27</v>
      </c>
      <c r="B32" s="84">
        <f t="shared" si="1"/>
        <v>0.14263711663308709</v>
      </c>
      <c r="C32" s="104">
        <f>SUM(C33:C40)</f>
        <v>15929</v>
      </c>
      <c r="D32" s="104">
        <f>SUM(D33:D40)</f>
        <v>111675</v>
      </c>
      <c r="E32" s="24">
        <f>SUM(E33:E40)</f>
        <v>30106</v>
      </c>
      <c r="F32" s="24">
        <f t="shared" ref="F32:P32" si="8">SUM(F33:F40)</f>
        <v>5198</v>
      </c>
      <c r="G32" s="24">
        <f t="shared" si="8"/>
        <v>5198</v>
      </c>
      <c r="H32" s="24">
        <f t="shared" si="8"/>
        <v>30106</v>
      </c>
      <c r="I32" s="24">
        <f t="shared" si="8"/>
        <v>81569</v>
      </c>
      <c r="J32" s="24">
        <f t="shared" si="8"/>
        <v>10731</v>
      </c>
      <c r="K32" s="24">
        <f t="shared" si="8"/>
        <v>3732</v>
      </c>
      <c r="L32" s="24">
        <f t="shared" si="8"/>
        <v>27365</v>
      </c>
      <c r="M32" s="24">
        <f t="shared" si="8"/>
        <v>0</v>
      </c>
      <c r="N32" s="24">
        <f t="shared" si="8"/>
        <v>0</v>
      </c>
      <c r="O32" s="24">
        <f t="shared" si="8"/>
        <v>0</v>
      </c>
      <c r="P32" s="24">
        <f t="shared" si="8"/>
        <v>0</v>
      </c>
      <c r="Q32" s="25"/>
      <c r="R32" s="25"/>
      <c r="S32" s="25"/>
      <c r="T32" s="25"/>
      <c r="W32" s="1"/>
    </row>
    <row r="33" spans="1:23" s="1" customFormat="1" ht="12" customHeight="1">
      <c r="A33" s="34" t="s">
        <v>28</v>
      </c>
      <c r="B33" s="111">
        <f t="shared" si="1"/>
        <v>0.17265661329967449</v>
      </c>
      <c r="C33" s="105">
        <v>5198</v>
      </c>
      <c r="D33" s="106">
        <v>30106</v>
      </c>
      <c r="E33" s="21">
        <f>D33</f>
        <v>30106</v>
      </c>
      <c r="F33" s="21">
        <f>C33</f>
        <v>5198</v>
      </c>
      <c r="G33" s="86">
        <f>C33</f>
        <v>5198</v>
      </c>
      <c r="H33" s="31">
        <f>D33</f>
        <v>30106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/>
      <c r="R33" s="21"/>
      <c r="S33" s="21"/>
      <c r="T33" s="21"/>
    </row>
    <row r="34" spans="1:23" s="1" customFormat="1" ht="12" customHeight="1">
      <c r="A34" s="39" t="s">
        <v>29</v>
      </c>
      <c r="B34" s="85">
        <f t="shared" si="1"/>
        <v>0.13301559792027728</v>
      </c>
      <c r="C34" s="105">
        <v>921</v>
      </c>
      <c r="D34" s="106">
        <v>6924</v>
      </c>
      <c r="E34" s="21">
        <v>0</v>
      </c>
      <c r="F34" s="21">
        <v>0</v>
      </c>
      <c r="G34" s="21">
        <v>0</v>
      </c>
      <c r="H34" s="21">
        <v>0</v>
      </c>
      <c r="I34" s="21">
        <f>D34</f>
        <v>6924</v>
      </c>
      <c r="J34" s="21">
        <f t="shared" ref="J34:J40" si="9">C34</f>
        <v>921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/>
      <c r="R34" s="21"/>
      <c r="S34" s="21"/>
      <c r="T34" s="21"/>
    </row>
    <row r="35" spans="1:23" s="1" customFormat="1" ht="12" customHeight="1">
      <c r="A35" s="39" t="s">
        <v>30</v>
      </c>
      <c r="B35" s="85">
        <f t="shared" si="1"/>
        <v>0.13778348309798888</v>
      </c>
      <c r="C35" s="105">
        <v>2254</v>
      </c>
      <c r="D35" s="106">
        <v>16359</v>
      </c>
      <c r="E35" s="21">
        <v>0</v>
      </c>
      <c r="F35" s="21">
        <v>0</v>
      </c>
      <c r="G35" s="21">
        <v>0</v>
      </c>
      <c r="H35" s="21">
        <v>0</v>
      </c>
      <c r="I35" s="21">
        <f t="shared" ref="I35:I40" si="10">D35</f>
        <v>16359</v>
      </c>
      <c r="J35" s="21">
        <f t="shared" si="9"/>
        <v>2254</v>
      </c>
      <c r="K35" s="86">
        <f>C35</f>
        <v>2254</v>
      </c>
      <c r="L35" s="31">
        <f>D35</f>
        <v>16359</v>
      </c>
      <c r="M35" s="21">
        <v>0</v>
      </c>
      <c r="N35" s="21">
        <v>0</v>
      </c>
      <c r="O35" s="21">
        <v>0</v>
      </c>
      <c r="P35" s="21">
        <v>0</v>
      </c>
      <c r="Q35" s="21"/>
      <c r="R35" s="21"/>
      <c r="S35" s="21"/>
      <c r="T35" s="21"/>
    </row>
    <row r="36" spans="1:23" s="1" customFormat="1" ht="12" customHeight="1">
      <c r="A36" s="39" t="s">
        <v>31</v>
      </c>
      <c r="B36" s="110">
        <f t="shared" si="1"/>
        <v>0.11917431520302846</v>
      </c>
      <c r="C36" s="105">
        <v>3337</v>
      </c>
      <c r="D36" s="106">
        <v>28001</v>
      </c>
      <c r="E36" s="21">
        <v>0</v>
      </c>
      <c r="F36" s="21">
        <v>0</v>
      </c>
      <c r="G36" s="21">
        <v>0</v>
      </c>
      <c r="H36" s="21">
        <v>0</v>
      </c>
      <c r="I36" s="21">
        <f t="shared" si="10"/>
        <v>28001</v>
      </c>
      <c r="J36" s="21">
        <f t="shared" si="9"/>
        <v>3337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/>
      <c r="R36" s="21"/>
      <c r="S36" s="21"/>
      <c r="T36" s="21"/>
    </row>
    <row r="37" spans="1:23" s="1" customFormat="1" ht="12" customHeight="1">
      <c r="A37" s="39" t="s">
        <v>32</v>
      </c>
      <c r="B37" s="85">
        <f t="shared" si="1"/>
        <v>0.15644276901987664</v>
      </c>
      <c r="C37" s="105">
        <v>913</v>
      </c>
      <c r="D37" s="106">
        <v>5836</v>
      </c>
      <c r="E37" s="21">
        <v>0</v>
      </c>
      <c r="F37" s="21">
        <v>0</v>
      </c>
      <c r="G37" s="21">
        <v>0</v>
      </c>
      <c r="H37" s="21">
        <v>0</v>
      </c>
      <c r="I37" s="21">
        <f t="shared" si="10"/>
        <v>5836</v>
      </c>
      <c r="J37" s="21">
        <f t="shared" si="9"/>
        <v>913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/>
      <c r="R37" s="21"/>
      <c r="S37" s="21"/>
      <c r="T37" s="21"/>
    </row>
    <row r="38" spans="1:23" s="1" customFormat="1" ht="12" customHeight="1">
      <c r="A38" s="39" t="s">
        <v>33</v>
      </c>
      <c r="B38" s="85">
        <f t="shared" si="1"/>
        <v>0.13849485652409313</v>
      </c>
      <c r="C38" s="105">
        <v>1279</v>
      </c>
      <c r="D38" s="106">
        <v>9235</v>
      </c>
      <c r="E38" s="21">
        <v>0</v>
      </c>
      <c r="F38" s="21">
        <v>0</v>
      </c>
      <c r="G38" s="21">
        <v>0</v>
      </c>
      <c r="H38" s="21">
        <v>0</v>
      </c>
      <c r="I38" s="21">
        <f t="shared" si="10"/>
        <v>9235</v>
      </c>
      <c r="J38" s="21">
        <f t="shared" si="9"/>
        <v>1279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/>
      <c r="R38" s="21"/>
      <c r="S38" s="21"/>
      <c r="T38" s="21"/>
      <c r="U38" s="6"/>
      <c r="V38" s="6"/>
    </row>
    <row r="39" spans="1:23" s="1" customFormat="1" ht="12" customHeight="1">
      <c r="A39" s="39" t="s">
        <v>34</v>
      </c>
      <c r="B39" s="85">
        <f t="shared" ref="B39:B70" si="11">C39/D39</f>
        <v>0.13046577946768062</v>
      </c>
      <c r="C39" s="105">
        <v>549</v>
      </c>
      <c r="D39" s="106">
        <v>4208</v>
      </c>
      <c r="E39" s="21">
        <v>0</v>
      </c>
      <c r="F39" s="21">
        <v>0</v>
      </c>
      <c r="G39" s="21">
        <v>0</v>
      </c>
      <c r="H39" s="21">
        <v>0</v>
      </c>
      <c r="I39" s="21">
        <f t="shared" si="10"/>
        <v>4208</v>
      </c>
      <c r="J39" s="21">
        <f t="shared" si="9"/>
        <v>549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/>
      <c r="R39" s="21"/>
      <c r="S39" s="21"/>
      <c r="T39" s="21"/>
      <c r="W39" s="6"/>
    </row>
    <row r="40" spans="1:23" s="1" customFormat="1" ht="12" customHeight="1" thickBot="1">
      <c r="A40" s="38" t="s">
        <v>35</v>
      </c>
      <c r="B40" s="85">
        <f t="shared" si="11"/>
        <v>0.13429038706160276</v>
      </c>
      <c r="C40" s="105">
        <v>1478</v>
      </c>
      <c r="D40" s="106">
        <v>11006</v>
      </c>
      <c r="E40" s="21">
        <v>0</v>
      </c>
      <c r="F40" s="21">
        <v>0</v>
      </c>
      <c r="G40" s="21">
        <v>0</v>
      </c>
      <c r="H40" s="21">
        <v>0</v>
      </c>
      <c r="I40" s="21">
        <f t="shared" si="10"/>
        <v>11006</v>
      </c>
      <c r="J40" s="21">
        <f t="shared" si="9"/>
        <v>1478</v>
      </c>
      <c r="K40" s="86">
        <f>C40</f>
        <v>1478</v>
      </c>
      <c r="L40" s="31">
        <f>D40</f>
        <v>11006</v>
      </c>
      <c r="M40" s="21">
        <v>0</v>
      </c>
      <c r="N40" s="21">
        <v>0</v>
      </c>
      <c r="O40" s="21">
        <v>0</v>
      </c>
      <c r="P40" s="21">
        <v>0</v>
      </c>
      <c r="Q40" s="26"/>
      <c r="R40" s="26"/>
      <c r="S40" s="26"/>
      <c r="T40" s="26"/>
    </row>
    <row r="41" spans="1:23" s="6" customFormat="1" ht="12" customHeight="1">
      <c r="A41" s="13" t="s">
        <v>36</v>
      </c>
      <c r="B41" s="84">
        <f t="shared" si="11"/>
        <v>0.13271433040108033</v>
      </c>
      <c r="C41" s="104">
        <f>SUM(C42:C49)</f>
        <v>17395</v>
      </c>
      <c r="D41" s="104">
        <f>SUM(D42:D49)</f>
        <v>131071</v>
      </c>
      <c r="E41" s="24">
        <f>SUM(E42:E49)</f>
        <v>0</v>
      </c>
      <c r="F41" s="24">
        <f t="shared" ref="F41:P41" si="12">SUM(F42:F49)</f>
        <v>0</v>
      </c>
      <c r="G41" s="24">
        <f t="shared" si="12"/>
        <v>0</v>
      </c>
      <c r="H41" s="24">
        <f t="shared" si="12"/>
        <v>0</v>
      </c>
      <c r="I41" s="24">
        <f t="shared" si="12"/>
        <v>61781</v>
      </c>
      <c r="J41" s="24">
        <f t="shared" si="12"/>
        <v>7619</v>
      </c>
      <c r="K41" s="24">
        <f t="shared" si="12"/>
        <v>0</v>
      </c>
      <c r="L41" s="24">
        <f t="shared" si="12"/>
        <v>0</v>
      </c>
      <c r="M41" s="24">
        <f t="shared" si="12"/>
        <v>69290</v>
      </c>
      <c r="N41" s="24">
        <f t="shared" si="12"/>
        <v>9776</v>
      </c>
      <c r="O41" s="24">
        <f t="shared" si="12"/>
        <v>0</v>
      </c>
      <c r="P41" s="24">
        <f t="shared" si="12"/>
        <v>0</v>
      </c>
      <c r="Q41" s="25"/>
      <c r="R41" s="25"/>
      <c r="S41" s="25"/>
      <c r="T41" s="25"/>
      <c r="U41" s="1"/>
      <c r="V41" s="1"/>
      <c r="W41" s="1"/>
    </row>
    <row r="42" spans="1:23" s="1" customFormat="1" ht="12" customHeight="1">
      <c r="A42" s="39" t="s">
        <v>37</v>
      </c>
      <c r="B42" s="85">
        <f t="shared" si="11"/>
        <v>0.13964023984010659</v>
      </c>
      <c r="C42" s="105">
        <v>1048</v>
      </c>
      <c r="D42" s="106">
        <v>7505</v>
      </c>
      <c r="E42" s="21">
        <v>0</v>
      </c>
      <c r="F42" s="21">
        <v>0</v>
      </c>
      <c r="G42" s="21">
        <v>0</v>
      </c>
      <c r="H42" s="21">
        <v>0</v>
      </c>
      <c r="I42" s="21">
        <f>D42</f>
        <v>7505</v>
      </c>
      <c r="J42" s="21">
        <f>C42</f>
        <v>1048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/>
      <c r="R42" s="21"/>
      <c r="S42" s="21"/>
      <c r="T42" s="21"/>
    </row>
    <row r="43" spans="1:23" s="1" customFormat="1" ht="12" customHeight="1">
      <c r="A43" s="36" t="s">
        <v>38</v>
      </c>
      <c r="B43" s="111">
        <f t="shared" si="11"/>
        <v>0.16377643594396027</v>
      </c>
      <c r="C43" s="105">
        <v>5506</v>
      </c>
      <c r="D43" s="106">
        <v>33619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f>D43</f>
        <v>33619</v>
      </c>
      <c r="N43" s="21">
        <f>C43</f>
        <v>5506</v>
      </c>
      <c r="O43" s="21">
        <v>0</v>
      </c>
      <c r="P43" s="21">
        <v>0</v>
      </c>
      <c r="Q43" s="21"/>
      <c r="R43" s="21"/>
      <c r="S43" s="21"/>
      <c r="T43" s="21"/>
    </row>
    <row r="44" spans="1:23" s="1" customFormat="1" ht="12" customHeight="1">
      <c r="A44" s="39" t="s">
        <v>39</v>
      </c>
      <c r="B44" s="85">
        <f t="shared" si="11"/>
        <v>0.11974579105808897</v>
      </c>
      <c r="C44" s="105">
        <v>1074</v>
      </c>
      <c r="D44" s="106">
        <v>8969</v>
      </c>
      <c r="E44" s="21">
        <v>0</v>
      </c>
      <c r="F44" s="21">
        <v>0</v>
      </c>
      <c r="G44" s="21">
        <v>0</v>
      </c>
      <c r="H44" s="21">
        <v>0</v>
      </c>
      <c r="I44" s="21">
        <f t="shared" ref="I44:I48" si="13">D44</f>
        <v>8969</v>
      </c>
      <c r="J44" s="21">
        <f>C44</f>
        <v>1074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/>
      <c r="R44" s="21"/>
      <c r="S44" s="21"/>
      <c r="T44" s="21"/>
    </row>
    <row r="45" spans="1:23" s="1" customFormat="1" ht="12" customHeight="1">
      <c r="A45" s="39" t="s">
        <v>40</v>
      </c>
      <c r="B45" s="85">
        <f t="shared" si="11"/>
        <v>0.11641915048291619</v>
      </c>
      <c r="C45" s="105">
        <v>2242</v>
      </c>
      <c r="D45" s="106">
        <v>19258</v>
      </c>
      <c r="E45" s="21">
        <v>0</v>
      </c>
      <c r="F45" s="21">
        <v>0</v>
      </c>
      <c r="G45" s="21">
        <v>0</v>
      </c>
      <c r="H45" s="21">
        <v>0</v>
      </c>
      <c r="I45" s="21">
        <f t="shared" si="13"/>
        <v>19258</v>
      </c>
      <c r="J45" s="21">
        <f>C45</f>
        <v>2242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/>
      <c r="R45" s="21"/>
      <c r="S45" s="21"/>
      <c r="T45" s="21"/>
      <c r="U45" s="6"/>
      <c r="V45" s="6"/>
    </row>
    <row r="46" spans="1:23" s="1" customFormat="1" ht="12" customHeight="1">
      <c r="A46" s="39" t="s">
        <v>41</v>
      </c>
      <c r="B46" s="110">
        <f t="shared" si="11"/>
        <v>0.11413200115284849</v>
      </c>
      <c r="C46" s="105">
        <v>1188</v>
      </c>
      <c r="D46" s="106">
        <v>10409</v>
      </c>
      <c r="E46" s="21">
        <v>0</v>
      </c>
      <c r="F46" s="21">
        <v>0</v>
      </c>
      <c r="G46" s="21">
        <v>0</v>
      </c>
      <c r="H46" s="21">
        <v>0</v>
      </c>
      <c r="I46" s="21">
        <f t="shared" si="13"/>
        <v>10409</v>
      </c>
      <c r="J46" s="21">
        <f>C46</f>
        <v>1188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/>
      <c r="R46" s="21"/>
      <c r="S46" s="21"/>
      <c r="T46" s="21"/>
      <c r="W46" s="6"/>
    </row>
    <row r="47" spans="1:23" s="1" customFormat="1" ht="12" customHeight="1">
      <c r="A47" s="39" t="s">
        <v>42</v>
      </c>
      <c r="B47" s="85">
        <f t="shared" si="11"/>
        <v>0.12510987401113391</v>
      </c>
      <c r="C47" s="105">
        <v>1281</v>
      </c>
      <c r="D47" s="106">
        <v>10239</v>
      </c>
      <c r="E47" s="21">
        <v>0</v>
      </c>
      <c r="F47" s="21">
        <v>0</v>
      </c>
      <c r="G47" s="21">
        <v>0</v>
      </c>
      <c r="H47" s="21">
        <v>0</v>
      </c>
      <c r="I47" s="21">
        <f t="shared" si="13"/>
        <v>10239</v>
      </c>
      <c r="J47" s="21">
        <f>C47</f>
        <v>1281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/>
      <c r="R47" s="21"/>
      <c r="S47" s="21"/>
      <c r="T47" s="21"/>
    </row>
    <row r="48" spans="1:23" s="1" customFormat="1" ht="12" customHeight="1">
      <c r="A48" s="39" t="s">
        <v>43</v>
      </c>
      <c r="B48" s="85">
        <f t="shared" si="11"/>
        <v>0.14552860581373819</v>
      </c>
      <c r="C48" s="105">
        <v>786</v>
      </c>
      <c r="D48" s="106">
        <v>5401</v>
      </c>
      <c r="E48" s="21">
        <v>0</v>
      </c>
      <c r="F48" s="21">
        <v>0</v>
      </c>
      <c r="G48" s="21">
        <v>0</v>
      </c>
      <c r="H48" s="21">
        <v>0</v>
      </c>
      <c r="I48" s="21">
        <f t="shared" si="13"/>
        <v>5401</v>
      </c>
      <c r="J48" s="21">
        <f>C48</f>
        <v>786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/>
      <c r="R48" s="21"/>
      <c r="S48" s="21"/>
      <c r="T48" s="21"/>
    </row>
    <row r="49" spans="1:23" s="1" customFormat="1" ht="12" customHeight="1" thickBot="1">
      <c r="A49" s="37" t="s">
        <v>44</v>
      </c>
      <c r="B49" s="85">
        <f t="shared" si="11"/>
        <v>0.11970508256006279</v>
      </c>
      <c r="C49" s="105">
        <v>4270</v>
      </c>
      <c r="D49" s="106">
        <v>35671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f>D49</f>
        <v>35671</v>
      </c>
      <c r="N49" s="21">
        <f>C49</f>
        <v>4270</v>
      </c>
      <c r="O49" s="21">
        <v>0</v>
      </c>
      <c r="P49" s="21">
        <v>0</v>
      </c>
      <c r="Q49" s="26"/>
      <c r="R49" s="26"/>
      <c r="S49" s="26"/>
      <c r="T49" s="26"/>
    </row>
    <row r="50" spans="1:23" s="6" customFormat="1" ht="12" customHeight="1">
      <c r="A50" s="13" t="s">
        <v>45</v>
      </c>
      <c r="B50" s="84">
        <f t="shared" si="11"/>
        <v>0.1601482492928899</v>
      </c>
      <c r="C50" s="104">
        <f>SUM(C51:C58)</f>
        <v>11494</v>
      </c>
      <c r="D50" s="104">
        <f>SUM(D51:D58)</f>
        <v>71771</v>
      </c>
      <c r="E50" s="24">
        <f>SUM(E51:E58)</f>
        <v>23847</v>
      </c>
      <c r="F50" s="24">
        <f t="shared" ref="F50:P50" si="14">SUM(F51:F58)</f>
        <v>4491</v>
      </c>
      <c r="G50" s="24">
        <f t="shared" si="14"/>
        <v>4491</v>
      </c>
      <c r="H50" s="24">
        <f t="shared" si="14"/>
        <v>23847</v>
      </c>
      <c r="I50" s="24">
        <f t="shared" si="14"/>
        <v>47924</v>
      </c>
      <c r="J50" s="24">
        <f t="shared" si="14"/>
        <v>7003</v>
      </c>
      <c r="K50" s="24">
        <f t="shared" si="14"/>
        <v>1056</v>
      </c>
      <c r="L50" s="24">
        <f t="shared" si="14"/>
        <v>6235</v>
      </c>
      <c r="M50" s="24">
        <f t="shared" si="14"/>
        <v>0</v>
      </c>
      <c r="N50" s="24">
        <f t="shared" si="14"/>
        <v>0</v>
      </c>
      <c r="O50" s="24">
        <f t="shared" si="14"/>
        <v>0</v>
      </c>
      <c r="P50" s="24">
        <f t="shared" si="14"/>
        <v>0</v>
      </c>
      <c r="Q50" s="25"/>
      <c r="R50" s="25"/>
      <c r="S50" s="25"/>
      <c r="T50" s="25"/>
      <c r="U50" s="1"/>
      <c r="V50" s="1"/>
      <c r="W50" s="1"/>
    </row>
    <row r="51" spans="1:23" s="1" customFormat="1" ht="12" customHeight="1">
      <c r="A51" s="34" t="s">
        <v>46</v>
      </c>
      <c r="B51" s="111">
        <f t="shared" si="11"/>
        <v>0.1883255755440936</v>
      </c>
      <c r="C51" s="105">
        <v>4491</v>
      </c>
      <c r="D51" s="106">
        <v>23847</v>
      </c>
      <c r="E51" s="21">
        <f>D51</f>
        <v>23847</v>
      </c>
      <c r="F51" s="21">
        <f>C51</f>
        <v>4491</v>
      </c>
      <c r="G51" s="86">
        <f>C51</f>
        <v>4491</v>
      </c>
      <c r="H51" s="31">
        <f>D51</f>
        <v>23847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/>
      <c r="R51" s="21"/>
      <c r="S51" s="21"/>
      <c r="T51" s="21"/>
    </row>
    <row r="52" spans="1:23" s="1" customFormat="1" ht="12" customHeight="1">
      <c r="A52" s="39" t="s">
        <v>47</v>
      </c>
      <c r="B52" s="85">
        <f t="shared" si="11"/>
        <v>0.14345114345114346</v>
      </c>
      <c r="C52" s="105">
        <v>621</v>
      </c>
      <c r="D52" s="106">
        <v>4329</v>
      </c>
      <c r="E52" s="21">
        <v>0</v>
      </c>
      <c r="F52" s="21">
        <v>0</v>
      </c>
      <c r="G52" s="21">
        <v>0</v>
      </c>
      <c r="H52" s="21">
        <v>0</v>
      </c>
      <c r="I52" s="21">
        <f>D52</f>
        <v>4329</v>
      </c>
      <c r="J52" s="21">
        <f t="shared" ref="J52:J58" si="15">C52</f>
        <v>621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/>
      <c r="R52" s="21"/>
      <c r="S52" s="21"/>
      <c r="T52" s="21"/>
      <c r="W52" s="6"/>
    </row>
    <row r="53" spans="1:23" s="1" customFormat="1" ht="12" customHeight="1">
      <c r="A53" s="39" t="s">
        <v>48</v>
      </c>
      <c r="B53" s="85">
        <f t="shared" si="11"/>
        <v>0.16936647955092221</v>
      </c>
      <c r="C53" s="105">
        <v>1056</v>
      </c>
      <c r="D53" s="106">
        <v>6235</v>
      </c>
      <c r="E53" s="21">
        <v>0</v>
      </c>
      <c r="F53" s="21">
        <v>0</v>
      </c>
      <c r="G53" s="21">
        <v>0</v>
      </c>
      <c r="H53" s="21">
        <v>0</v>
      </c>
      <c r="I53" s="21">
        <f t="shared" ref="I53:I58" si="16">D53</f>
        <v>6235</v>
      </c>
      <c r="J53" s="21">
        <f t="shared" si="15"/>
        <v>1056</v>
      </c>
      <c r="K53" s="86">
        <f>C53</f>
        <v>1056</v>
      </c>
      <c r="L53" s="31">
        <f>D53</f>
        <v>6235</v>
      </c>
      <c r="M53" s="21">
        <v>0</v>
      </c>
      <c r="N53" s="21">
        <v>0</v>
      </c>
      <c r="O53" s="21">
        <v>0</v>
      </c>
      <c r="P53" s="21">
        <v>0</v>
      </c>
      <c r="Q53" s="21"/>
      <c r="R53" s="21"/>
      <c r="S53" s="21"/>
      <c r="T53" s="21"/>
    </row>
    <row r="54" spans="1:23" s="1" customFormat="1" ht="12" customHeight="1">
      <c r="A54" s="39" t="s">
        <v>49</v>
      </c>
      <c r="B54" s="110">
        <f t="shared" si="11"/>
        <v>0.12921815969776526</v>
      </c>
      <c r="C54" s="105">
        <v>2018</v>
      </c>
      <c r="D54" s="106">
        <v>15617</v>
      </c>
      <c r="E54" s="21">
        <v>0</v>
      </c>
      <c r="F54" s="21">
        <v>0</v>
      </c>
      <c r="G54" s="21">
        <v>0</v>
      </c>
      <c r="H54" s="21">
        <v>0</v>
      </c>
      <c r="I54" s="21">
        <f t="shared" si="16"/>
        <v>15617</v>
      </c>
      <c r="J54" s="21">
        <f t="shared" si="15"/>
        <v>2018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/>
      <c r="R54" s="21"/>
      <c r="S54" s="21"/>
      <c r="T54" s="21"/>
    </row>
    <row r="55" spans="1:23" s="1" customFormat="1" ht="12" customHeight="1">
      <c r="A55" s="39" t="s">
        <v>50</v>
      </c>
      <c r="B55" s="85">
        <f t="shared" si="11"/>
        <v>0.17104696251615684</v>
      </c>
      <c r="C55" s="105">
        <v>794</v>
      </c>
      <c r="D55" s="106">
        <v>4642</v>
      </c>
      <c r="E55" s="21">
        <v>0</v>
      </c>
      <c r="F55" s="21">
        <v>0</v>
      </c>
      <c r="G55" s="21">
        <v>0</v>
      </c>
      <c r="H55" s="21">
        <v>0</v>
      </c>
      <c r="I55" s="21">
        <f t="shared" si="16"/>
        <v>4642</v>
      </c>
      <c r="J55" s="21">
        <f t="shared" si="15"/>
        <v>794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21"/>
      <c r="R55" s="21"/>
      <c r="S55" s="21"/>
      <c r="T55" s="21"/>
    </row>
    <row r="56" spans="1:23" s="1" customFormat="1" ht="12" customHeight="1">
      <c r="A56" s="39" t="s">
        <v>51</v>
      </c>
      <c r="B56" s="85">
        <f t="shared" si="11"/>
        <v>0.13662394327788382</v>
      </c>
      <c r="C56" s="105">
        <v>501</v>
      </c>
      <c r="D56" s="106">
        <v>3667</v>
      </c>
      <c r="E56" s="21">
        <v>0</v>
      </c>
      <c r="F56" s="21">
        <v>0</v>
      </c>
      <c r="G56" s="21">
        <v>0</v>
      </c>
      <c r="H56" s="21">
        <v>0</v>
      </c>
      <c r="I56" s="21">
        <f t="shared" si="16"/>
        <v>3667</v>
      </c>
      <c r="J56" s="21">
        <f t="shared" si="15"/>
        <v>501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21"/>
      <c r="R56" s="21"/>
      <c r="S56" s="21"/>
      <c r="T56" s="21"/>
    </row>
    <row r="57" spans="1:23" s="1" customFormat="1" ht="12" customHeight="1">
      <c r="A57" s="39" t="s">
        <v>52</v>
      </c>
      <c r="B57" s="85">
        <f t="shared" si="11"/>
        <v>0.14222744637084925</v>
      </c>
      <c r="C57" s="105">
        <v>968</v>
      </c>
      <c r="D57" s="106">
        <v>6806</v>
      </c>
      <c r="E57" s="21">
        <v>0</v>
      </c>
      <c r="F57" s="21">
        <v>0</v>
      </c>
      <c r="G57" s="21">
        <v>0</v>
      </c>
      <c r="H57" s="21">
        <v>0</v>
      </c>
      <c r="I57" s="21">
        <f t="shared" si="16"/>
        <v>6806</v>
      </c>
      <c r="J57" s="21">
        <f t="shared" si="15"/>
        <v>968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  <c r="Q57" s="21"/>
      <c r="R57" s="21"/>
      <c r="S57" s="21"/>
      <c r="T57" s="21"/>
    </row>
    <row r="58" spans="1:23" s="1" customFormat="1" ht="12" customHeight="1" thickBot="1">
      <c r="A58" s="38" t="s">
        <v>53</v>
      </c>
      <c r="B58" s="85">
        <f t="shared" si="11"/>
        <v>0.15766445383222691</v>
      </c>
      <c r="C58" s="105">
        <v>1045</v>
      </c>
      <c r="D58" s="106">
        <v>6628</v>
      </c>
      <c r="E58" s="21">
        <v>0</v>
      </c>
      <c r="F58" s="21">
        <v>0</v>
      </c>
      <c r="G58" s="21">
        <v>0</v>
      </c>
      <c r="H58" s="21">
        <v>0</v>
      </c>
      <c r="I58" s="21">
        <f t="shared" si="16"/>
        <v>6628</v>
      </c>
      <c r="J58" s="21">
        <f t="shared" si="15"/>
        <v>1045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6"/>
      <c r="R58" s="26"/>
      <c r="S58" s="26"/>
      <c r="T58" s="26"/>
      <c r="U58" s="6"/>
      <c r="V58" s="6"/>
    </row>
    <row r="59" spans="1:23" s="6" customFormat="1" ht="12" customHeight="1">
      <c r="A59" s="13" t="s">
        <v>54</v>
      </c>
      <c r="B59" s="84">
        <f t="shared" si="11"/>
        <v>0.16390203006168033</v>
      </c>
      <c r="C59" s="104">
        <f>SUM(C60:C65)</f>
        <v>13685</v>
      </c>
      <c r="D59" s="104">
        <f>SUM(D60:D65)</f>
        <v>83495</v>
      </c>
      <c r="E59" s="24">
        <f>SUM(E60:E65)</f>
        <v>38618</v>
      </c>
      <c r="F59" s="24">
        <f t="shared" ref="F59:P59" si="17">SUM(F60:F65)</f>
        <v>7060</v>
      </c>
      <c r="G59" s="24">
        <f t="shared" si="17"/>
        <v>7060</v>
      </c>
      <c r="H59" s="24">
        <f t="shared" si="17"/>
        <v>38618</v>
      </c>
      <c r="I59" s="24">
        <f t="shared" si="17"/>
        <v>31672</v>
      </c>
      <c r="J59" s="24">
        <f t="shared" si="17"/>
        <v>4418</v>
      </c>
      <c r="K59" s="24">
        <f t="shared" si="17"/>
        <v>0</v>
      </c>
      <c r="L59" s="24">
        <f t="shared" si="17"/>
        <v>0</v>
      </c>
      <c r="M59" s="24">
        <f t="shared" si="17"/>
        <v>13205</v>
      </c>
      <c r="N59" s="24">
        <f t="shared" si="17"/>
        <v>2207</v>
      </c>
      <c r="O59" s="24">
        <f t="shared" si="17"/>
        <v>0</v>
      </c>
      <c r="P59" s="24">
        <f t="shared" si="17"/>
        <v>0</v>
      </c>
      <c r="Q59" s="25"/>
      <c r="R59" s="25"/>
      <c r="S59" s="25"/>
      <c r="T59" s="25"/>
    </row>
    <row r="60" spans="1:23" s="1" customFormat="1" ht="12" customHeight="1">
      <c r="A60" s="34" t="s">
        <v>55</v>
      </c>
      <c r="B60" s="111">
        <f t="shared" si="11"/>
        <v>0.18281630327826401</v>
      </c>
      <c r="C60" s="105">
        <v>7060</v>
      </c>
      <c r="D60" s="106">
        <v>38618</v>
      </c>
      <c r="E60" s="21">
        <f>D60</f>
        <v>38618</v>
      </c>
      <c r="F60" s="21">
        <f>C60</f>
        <v>7060</v>
      </c>
      <c r="G60" s="86">
        <f>C60</f>
        <v>7060</v>
      </c>
      <c r="H60" s="31">
        <f>D60</f>
        <v>38618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  <c r="Q60" s="21"/>
      <c r="R60" s="21"/>
      <c r="S60" s="21"/>
      <c r="T60" s="21"/>
      <c r="U60" s="6"/>
      <c r="V60" s="6"/>
    </row>
    <row r="61" spans="1:23" s="1" customFormat="1" ht="12" customHeight="1">
      <c r="A61" s="39" t="s">
        <v>56</v>
      </c>
      <c r="B61" s="85">
        <f t="shared" si="11"/>
        <v>0.14919021160893722</v>
      </c>
      <c r="C61" s="105">
        <v>1262</v>
      </c>
      <c r="D61" s="106">
        <v>8459</v>
      </c>
      <c r="E61" s="21">
        <v>0</v>
      </c>
      <c r="F61" s="21">
        <v>0</v>
      </c>
      <c r="G61" s="21">
        <v>0</v>
      </c>
      <c r="H61" s="21">
        <v>0</v>
      </c>
      <c r="I61" s="21">
        <f>D61</f>
        <v>8459</v>
      </c>
      <c r="J61" s="21">
        <f>C61</f>
        <v>1262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  <c r="Q61" s="21"/>
      <c r="R61" s="21"/>
      <c r="S61" s="21"/>
      <c r="T61" s="21"/>
      <c r="U61" s="6"/>
      <c r="V61" s="6"/>
    </row>
    <row r="62" spans="1:23" s="1" customFormat="1" ht="12" customHeight="1">
      <c r="A62" s="39" t="s">
        <v>57</v>
      </c>
      <c r="B62" s="110">
        <f t="shared" si="11"/>
        <v>0.12645400070497004</v>
      </c>
      <c r="C62" s="105">
        <v>1435</v>
      </c>
      <c r="D62" s="106">
        <v>11348</v>
      </c>
      <c r="E62" s="21">
        <v>0</v>
      </c>
      <c r="F62" s="21">
        <v>0</v>
      </c>
      <c r="G62" s="21">
        <v>0</v>
      </c>
      <c r="H62" s="21">
        <v>0</v>
      </c>
      <c r="I62" s="21">
        <f t="shared" ref="I62:I65" si="18">D62</f>
        <v>11348</v>
      </c>
      <c r="J62" s="21">
        <f>C62</f>
        <v>1435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/>
      <c r="R62" s="21"/>
      <c r="S62" s="21"/>
      <c r="T62" s="21"/>
      <c r="U62" s="28"/>
      <c r="V62" s="28"/>
    </row>
    <row r="63" spans="1:23" s="1" customFormat="1" ht="12" customHeight="1">
      <c r="A63" s="36" t="s">
        <v>58</v>
      </c>
      <c r="B63" s="85">
        <f t="shared" si="11"/>
        <v>0.16713366149185915</v>
      </c>
      <c r="C63" s="105">
        <v>2207</v>
      </c>
      <c r="D63" s="106">
        <v>13205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f>D63</f>
        <v>13205</v>
      </c>
      <c r="N63" s="21">
        <f>C63</f>
        <v>2207</v>
      </c>
      <c r="O63" s="21">
        <v>0</v>
      </c>
      <c r="P63" s="21">
        <v>0</v>
      </c>
      <c r="Q63" s="21"/>
      <c r="R63" s="21"/>
      <c r="S63" s="21"/>
      <c r="T63" s="21"/>
      <c r="U63" s="28"/>
      <c r="V63" s="28"/>
    </row>
    <row r="64" spans="1:23" s="1" customFormat="1" ht="12" customHeight="1">
      <c r="A64" s="39" t="s">
        <v>59</v>
      </c>
      <c r="B64" s="85">
        <f t="shared" si="11"/>
        <v>0.16236286919831225</v>
      </c>
      <c r="C64" s="105">
        <v>962</v>
      </c>
      <c r="D64" s="106">
        <v>5925</v>
      </c>
      <c r="E64" s="21">
        <v>0</v>
      </c>
      <c r="F64" s="21">
        <v>0</v>
      </c>
      <c r="G64" s="21">
        <v>0</v>
      </c>
      <c r="H64" s="21">
        <v>0</v>
      </c>
      <c r="I64" s="21">
        <f t="shared" si="18"/>
        <v>5925</v>
      </c>
      <c r="J64" s="21">
        <f>C64</f>
        <v>962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1"/>
      <c r="R64" s="21"/>
      <c r="S64" s="21"/>
      <c r="T64" s="21"/>
      <c r="U64" s="28"/>
      <c r="V64" s="28"/>
    </row>
    <row r="65" spans="1:23" s="1" customFormat="1" ht="12" customHeight="1" thickBot="1">
      <c r="A65" s="38" t="s">
        <v>60</v>
      </c>
      <c r="B65" s="110">
        <f t="shared" si="11"/>
        <v>0.12777777777777777</v>
      </c>
      <c r="C65" s="105">
        <v>759</v>
      </c>
      <c r="D65" s="106">
        <v>5940</v>
      </c>
      <c r="E65" s="21">
        <v>0</v>
      </c>
      <c r="F65" s="21">
        <v>0</v>
      </c>
      <c r="G65" s="21">
        <v>0</v>
      </c>
      <c r="H65" s="21">
        <v>0</v>
      </c>
      <c r="I65" s="21">
        <f t="shared" si="18"/>
        <v>5940</v>
      </c>
      <c r="J65" s="21">
        <f>C65</f>
        <v>759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6"/>
      <c r="R65" s="26"/>
      <c r="S65" s="26"/>
      <c r="T65" s="26"/>
      <c r="U65" s="28"/>
      <c r="V65" s="28"/>
      <c r="W65" s="6"/>
    </row>
    <row r="66" spans="1:23" s="6" customFormat="1" ht="12" customHeight="1">
      <c r="A66" s="13" t="s">
        <v>61</v>
      </c>
      <c r="B66" s="84">
        <f t="shared" si="11"/>
        <v>0.17737280323979632</v>
      </c>
      <c r="C66" s="104">
        <f>SUM(C67:C71)</f>
        <v>11738</v>
      </c>
      <c r="D66" s="104">
        <f>SUM(D67:D71)</f>
        <v>66177</v>
      </c>
      <c r="E66" s="24">
        <f>SUM(E67:E71)</f>
        <v>39112</v>
      </c>
      <c r="F66" s="24">
        <f t="shared" ref="F66:P66" si="19">SUM(F67:F71)</f>
        <v>7902</v>
      </c>
      <c r="G66" s="24">
        <f t="shared" si="19"/>
        <v>7060</v>
      </c>
      <c r="H66" s="24">
        <f t="shared" si="19"/>
        <v>35378</v>
      </c>
      <c r="I66" s="24">
        <f t="shared" si="19"/>
        <v>27065</v>
      </c>
      <c r="J66" s="24">
        <f t="shared" si="19"/>
        <v>3836</v>
      </c>
      <c r="K66" s="24">
        <f t="shared" si="19"/>
        <v>0</v>
      </c>
      <c r="L66" s="24">
        <f t="shared" si="19"/>
        <v>0</v>
      </c>
      <c r="M66" s="24">
        <f t="shared" si="19"/>
        <v>0</v>
      </c>
      <c r="N66" s="24">
        <f t="shared" si="19"/>
        <v>0</v>
      </c>
      <c r="O66" s="24">
        <f t="shared" si="19"/>
        <v>0</v>
      </c>
      <c r="P66" s="24">
        <f t="shared" si="19"/>
        <v>0</v>
      </c>
      <c r="Q66" s="25"/>
      <c r="R66" s="25"/>
      <c r="S66" s="25"/>
      <c r="T66" s="25"/>
      <c r="U66" s="28"/>
      <c r="V66" s="28"/>
      <c r="W66" s="1"/>
    </row>
    <row r="67" spans="1:23" s="1" customFormat="1" ht="12" customHeight="1">
      <c r="A67" s="34" t="s">
        <v>62</v>
      </c>
      <c r="B67" s="85">
        <f t="shared" si="11"/>
        <v>0.19955904799592966</v>
      </c>
      <c r="C67" s="105">
        <v>7060</v>
      </c>
      <c r="D67" s="106">
        <v>35378</v>
      </c>
      <c r="E67" s="21">
        <f>D67</f>
        <v>35378</v>
      </c>
      <c r="F67" s="21">
        <f>C67</f>
        <v>7060</v>
      </c>
      <c r="G67" s="86">
        <f>C67</f>
        <v>7060</v>
      </c>
      <c r="H67" s="31">
        <f>D67</f>
        <v>35378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/>
      <c r="R67" s="21"/>
      <c r="S67" s="21"/>
      <c r="T67" s="21"/>
      <c r="U67" s="28"/>
      <c r="V67" s="28"/>
    </row>
    <row r="68" spans="1:23" s="1" customFormat="1" ht="12" customHeight="1">
      <c r="A68" s="34" t="s">
        <v>63</v>
      </c>
      <c r="B68" s="111">
        <f t="shared" si="11"/>
        <v>0.22549544724156401</v>
      </c>
      <c r="C68" s="105">
        <v>842</v>
      </c>
      <c r="D68" s="106">
        <v>3734</v>
      </c>
      <c r="E68" s="21">
        <f>D68</f>
        <v>3734</v>
      </c>
      <c r="F68" s="21">
        <f>C68</f>
        <v>842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  <c r="Q68" s="21"/>
      <c r="R68" s="21"/>
      <c r="S68" s="21"/>
      <c r="T68" s="21"/>
      <c r="U68" s="28"/>
      <c r="V68" s="28"/>
    </row>
    <row r="69" spans="1:23" s="1" customFormat="1" ht="12" customHeight="1">
      <c r="A69" s="39" t="s">
        <v>64</v>
      </c>
      <c r="B69" s="110">
        <f t="shared" si="11"/>
        <v>0.13015155543738369</v>
      </c>
      <c r="C69" s="105">
        <v>979</v>
      </c>
      <c r="D69" s="106">
        <v>7522</v>
      </c>
      <c r="E69" s="21">
        <v>0</v>
      </c>
      <c r="F69" s="21">
        <v>0</v>
      </c>
      <c r="G69" s="21">
        <v>0</v>
      </c>
      <c r="H69" s="21">
        <v>0</v>
      </c>
      <c r="I69" s="21">
        <f>D69</f>
        <v>7522</v>
      </c>
      <c r="J69" s="21">
        <f>C69</f>
        <v>979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  <c r="Q69" s="21"/>
      <c r="R69" s="21"/>
      <c r="S69" s="21"/>
      <c r="T69" s="21"/>
      <c r="U69" s="28"/>
      <c r="V69" s="28"/>
    </row>
    <row r="70" spans="1:23" s="1" customFormat="1" ht="12" customHeight="1">
      <c r="A70" s="39" t="s">
        <v>65</v>
      </c>
      <c r="B70" s="85">
        <f t="shared" si="11"/>
        <v>0.14202363367799115</v>
      </c>
      <c r="C70" s="105">
        <v>1923</v>
      </c>
      <c r="D70" s="106">
        <v>13540</v>
      </c>
      <c r="E70" s="21">
        <v>0</v>
      </c>
      <c r="F70" s="21">
        <v>0</v>
      </c>
      <c r="G70" s="21">
        <v>0</v>
      </c>
      <c r="H70" s="21">
        <v>0</v>
      </c>
      <c r="I70" s="21">
        <f t="shared" ref="I70:I71" si="20">D70</f>
        <v>13540</v>
      </c>
      <c r="J70" s="21">
        <f>C70</f>
        <v>1923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  <c r="P70" s="21">
        <v>0</v>
      </c>
      <c r="Q70" s="21"/>
      <c r="R70" s="21"/>
      <c r="S70" s="21"/>
      <c r="T70" s="21"/>
      <c r="U70" s="28"/>
      <c r="V70" s="28"/>
    </row>
    <row r="71" spans="1:23" s="1" customFormat="1" ht="12" customHeight="1" thickBot="1">
      <c r="A71" s="38" t="s">
        <v>66</v>
      </c>
      <c r="B71" s="85">
        <f t="shared" ref="B71:B102" si="21">C71/D71</f>
        <v>0.1555888722305514</v>
      </c>
      <c r="C71" s="105">
        <v>934</v>
      </c>
      <c r="D71" s="106">
        <v>6003</v>
      </c>
      <c r="E71" s="21">
        <v>0</v>
      </c>
      <c r="F71" s="21">
        <v>0</v>
      </c>
      <c r="G71" s="21">
        <v>0</v>
      </c>
      <c r="H71" s="21">
        <v>0</v>
      </c>
      <c r="I71" s="21">
        <f t="shared" si="20"/>
        <v>6003</v>
      </c>
      <c r="J71" s="21">
        <f>C71</f>
        <v>934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  <c r="Q71" s="26"/>
      <c r="R71" s="26"/>
      <c r="S71" s="26"/>
      <c r="T71" s="26"/>
      <c r="U71" s="28"/>
      <c r="V71" s="28"/>
    </row>
    <row r="72" spans="1:23" s="6" customFormat="1" ht="12" customHeight="1">
      <c r="A72" s="13" t="s">
        <v>67</v>
      </c>
      <c r="B72" s="84">
        <f t="shared" si="21"/>
        <v>0.18707722110262298</v>
      </c>
      <c r="C72" s="104">
        <f>SUM(C73:C78)</f>
        <v>11975</v>
      </c>
      <c r="D72" s="104">
        <f>SUM(D73:D78)</f>
        <v>64011</v>
      </c>
      <c r="E72" s="24">
        <f>SUM(E73:E78)</f>
        <v>38848</v>
      </c>
      <c r="F72" s="24">
        <f t="shared" ref="F72:P72" si="22">SUM(F73:F78)</f>
        <v>8171</v>
      </c>
      <c r="G72" s="24">
        <f t="shared" si="22"/>
        <v>8171</v>
      </c>
      <c r="H72" s="24">
        <f t="shared" si="22"/>
        <v>38848</v>
      </c>
      <c r="I72" s="24">
        <f t="shared" si="22"/>
        <v>17537</v>
      </c>
      <c r="J72" s="24">
        <f>SUM(J73:J78)</f>
        <v>2460</v>
      </c>
      <c r="K72" s="24">
        <f>SUM(K73:K78)</f>
        <v>0</v>
      </c>
      <c r="L72" s="24">
        <f>SUM(L73:L78)</f>
        <v>0</v>
      </c>
      <c r="M72" s="24">
        <f t="shared" si="22"/>
        <v>7626</v>
      </c>
      <c r="N72" s="24">
        <f t="shared" si="22"/>
        <v>1344</v>
      </c>
      <c r="O72" s="24">
        <f t="shared" si="22"/>
        <v>0</v>
      </c>
      <c r="P72" s="24">
        <f t="shared" si="22"/>
        <v>0</v>
      </c>
      <c r="Q72" s="25"/>
      <c r="R72" s="25"/>
      <c r="S72" s="25"/>
      <c r="T72" s="25"/>
      <c r="U72" s="28"/>
      <c r="V72" s="28"/>
      <c r="W72" s="1"/>
    </row>
    <row r="73" spans="1:23" s="1" customFormat="1" ht="12" customHeight="1">
      <c r="A73" s="34" t="s">
        <v>68</v>
      </c>
      <c r="B73" s="111">
        <f t="shared" si="21"/>
        <v>0.21033257825370674</v>
      </c>
      <c r="C73" s="105">
        <v>8171</v>
      </c>
      <c r="D73" s="106">
        <v>38848</v>
      </c>
      <c r="E73" s="21">
        <f>D73</f>
        <v>38848</v>
      </c>
      <c r="F73" s="21">
        <f>C73</f>
        <v>8171</v>
      </c>
      <c r="G73" s="86">
        <f>C73</f>
        <v>8171</v>
      </c>
      <c r="H73" s="31">
        <f>D73</f>
        <v>38848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1"/>
      <c r="R73" s="21"/>
      <c r="S73" s="21"/>
      <c r="T73" s="21"/>
      <c r="U73" s="28"/>
      <c r="V73" s="28"/>
      <c r="W73" s="6"/>
    </row>
    <row r="74" spans="1:23" s="1" customFormat="1" ht="12" customHeight="1">
      <c r="A74" s="39" t="s">
        <v>69</v>
      </c>
      <c r="B74" s="110">
        <f t="shared" si="21"/>
        <v>0.13086891863182495</v>
      </c>
      <c r="C74" s="105">
        <v>616</v>
      </c>
      <c r="D74" s="106">
        <v>4707</v>
      </c>
      <c r="E74" s="21">
        <v>0</v>
      </c>
      <c r="F74" s="21">
        <v>0</v>
      </c>
      <c r="G74" s="21">
        <v>0</v>
      </c>
      <c r="H74" s="21">
        <v>0</v>
      </c>
      <c r="I74" s="21">
        <f>D74</f>
        <v>4707</v>
      </c>
      <c r="J74" s="21">
        <f>C74</f>
        <v>616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  <c r="Q74" s="21"/>
      <c r="R74" s="21"/>
      <c r="S74" s="21"/>
      <c r="T74" s="21"/>
      <c r="U74" s="28"/>
      <c r="V74" s="28"/>
    </row>
    <row r="75" spans="1:23" s="1" customFormat="1" ht="12" customHeight="1">
      <c r="A75" s="39" t="s">
        <v>70</v>
      </c>
      <c r="B75" s="85">
        <f t="shared" si="21"/>
        <v>0.13715973834142225</v>
      </c>
      <c r="C75" s="105">
        <v>650</v>
      </c>
      <c r="D75" s="106">
        <v>4739</v>
      </c>
      <c r="E75" s="21">
        <v>0</v>
      </c>
      <c r="F75" s="21">
        <v>0</v>
      </c>
      <c r="G75" s="21">
        <v>0</v>
      </c>
      <c r="H75" s="21">
        <v>0</v>
      </c>
      <c r="I75" s="21">
        <f t="shared" ref="I75:I78" si="23">D75</f>
        <v>4739</v>
      </c>
      <c r="J75" s="21">
        <f>C75</f>
        <v>650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  <c r="P75" s="21">
        <v>0</v>
      </c>
      <c r="Q75" s="21"/>
      <c r="R75" s="21"/>
      <c r="S75" s="21"/>
      <c r="T75" s="21"/>
      <c r="U75" s="28"/>
      <c r="V75" s="28"/>
    </row>
    <row r="76" spans="1:23" s="1" customFormat="1" ht="12" customHeight="1">
      <c r="A76" s="39" t="s">
        <v>71</v>
      </c>
      <c r="B76" s="85">
        <f t="shared" si="21"/>
        <v>0.14859675036927622</v>
      </c>
      <c r="C76" s="105">
        <v>503</v>
      </c>
      <c r="D76" s="106">
        <v>3385</v>
      </c>
      <c r="E76" s="21">
        <v>0</v>
      </c>
      <c r="F76" s="21">
        <v>0</v>
      </c>
      <c r="G76" s="21">
        <v>0</v>
      </c>
      <c r="H76" s="21">
        <v>0</v>
      </c>
      <c r="I76" s="21">
        <f t="shared" si="23"/>
        <v>3385</v>
      </c>
      <c r="J76" s="21">
        <f>C76</f>
        <v>503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21"/>
      <c r="R76" s="21"/>
      <c r="S76" s="21"/>
      <c r="T76" s="21"/>
      <c r="U76" s="28"/>
      <c r="V76" s="28"/>
    </row>
    <row r="77" spans="1:23" s="1" customFormat="1" ht="12" customHeight="1">
      <c r="A77" s="36" t="s">
        <v>72</v>
      </c>
      <c r="B77" s="85">
        <f t="shared" si="21"/>
        <v>0.17623918174665618</v>
      </c>
      <c r="C77" s="105">
        <v>1344</v>
      </c>
      <c r="D77" s="106">
        <v>7626</v>
      </c>
      <c r="E77" s="21">
        <v>0</v>
      </c>
      <c r="F77" s="21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f>D77</f>
        <v>7626</v>
      </c>
      <c r="N77" s="21">
        <f>C77</f>
        <v>1344</v>
      </c>
      <c r="O77" s="21">
        <v>0</v>
      </c>
      <c r="P77" s="21">
        <v>0</v>
      </c>
      <c r="Q77" s="21"/>
      <c r="R77" s="21"/>
      <c r="S77" s="21"/>
      <c r="T77" s="21"/>
      <c r="U77" s="28"/>
      <c r="V77" s="28"/>
    </row>
    <row r="78" spans="1:23" s="1" customFormat="1" ht="12" customHeight="1" thickBot="1">
      <c r="A78" s="38" t="s">
        <v>73</v>
      </c>
      <c r="B78" s="85">
        <f t="shared" si="21"/>
        <v>0.14683382915427115</v>
      </c>
      <c r="C78" s="105">
        <v>691</v>
      </c>
      <c r="D78" s="106">
        <v>4706</v>
      </c>
      <c r="E78" s="21">
        <v>0</v>
      </c>
      <c r="F78" s="21">
        <v>0</v>
      </c>
      <c r="G78" s="21">
        <v>0</v>
      </c>
      <c r="H78" s="21">
        <v>0</v>
      </c>
      <c r="I78" s="21">
        <f t="shared" si="23"/>
        <v>4706</v>
      </c>
      <c r="J78" s="21">
        <f>C78</f>
        <v>691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0</v>
      </c>
      <c r="Q78" s="26"/>
      <c r="R78" s="26"/>
      <c r="S78" s="26"/>
      <c r="T78" s="26"/>
      <c r="U78" s="28"/>
      <c r="V78" s="28"/>
    </row>
    <row r="79" spans="1:23" s="6" customFormat="1" ht="12" customHeight="1">
      <c r="A79" s="13" t="s">
        <v>74</v>
      </c>
      <c r="B79" s="84">
        <f t="shared" si="21"/>
        <v>0.17499583541562552</v>
      </c>
      <c r="C79" s="104">
        <f>SUM(C80:C84)</f>
        <v>6303</v>
      </c>
      <c r="D79" s="104">
        <f>SUM(D80:D84)</f>
        <v>36018</v>
      </c>
      <c r="E79" s="24">
        <f>SUM(E80:E84)</f>
        <v>1323</v>
      </c>
      <c r="F79" s="24">
        <f t="shared" ref="F79:P79" si="24">SUM(F80:F84)</f>
        <v>269</v>
      </c>
      <c r="G79" s="24">
        <f t="shared" si="24"/>
        <v>0</v>
      </c>
      <c r="H79" s="24">
        <f t="shared" si="24"/>
        <v>0</v>
      </c>
      <c r="I79" s="24">
        <f t="shared" si="24"/>
        <v>16744</v>
      </c>
      <c r="J79" s="24">
        <f t="shared" si="24"/>
        <v>2942</v>
      </c>
      <c r="K79" s="24">
        <f t="shared" si="24"/>
        <v>0</v>
      </c>
      <c r="L79" s="24">
        <f t="shared" si="24"/>
        <v>0</v>
      </c>
      <c r="M79" s="24">
        <f t="shared" si="24"/>
        <v>17951</v>
      </c>
      <c r="N79" s="24">
        <f t="shared" si="24"/>
        <v>3092</v>
      </c>
      <c r="O79" s="24">
        <f t="shared" si="24"/>
        <v>0</v>
      </c>
      <c r="P79" s="24">
        <f t="shared" si="24"/>
        <v>0</v>
      </c>
      <c r="Q79" s="25"/>
      <c r="R79" s="25"/>
      <c r="S79" s="25"/>
      <c r="T79" s="25"/>
      <c r="U79" s="28"/>
      <c r="V79" s="28"/>
      <c r="W79" s="1"/>
    </row>
    <row r="80" spans="1:23" s="1" customFormat="1" ht="12" customHeight="1">
      <c r="A80" s="34" t="s">
        <v>75</v>
      </c>
      <c r="B80" s="111">
        <f t="shared" si="21"/>
        <v>0.20332577475434618</v>
      </c>
      <c r="C80" s="105">
        <v>269</v>
      </c>
      <c r="D80" s="106">
        <v>1323</v>
      </c>
      <c r="E80" s="21">
        <f>D80</f>
        <v>1323</v>
      </c>
      <c r="F80" s="21">
        <f>C80</f>
        <v>269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  <c r="P80" s="21">
        <v>0</v>
      </c>
      <c r="Q80" s="21"/>
      <c r="R80" s="21"/>
      <c r="S80" s="21"/>
      <c r="T80" s="21"/>
      <c r="U80" s="28"/>
      <c r="V80" s="28"/>
    </row>
    <row r="81" spans="1:23" s="1" customFormat="1" ht="12" customHeight="1">
      <c r="A81" s="36" t="s">
        <v>76</v>
      </c>
      <c r="B81" s="85">
        <f t="shared" si="21"/>
        <v>0.17224667149462425</v>
      </c>
      <c r="C81" s="105">
        <v>3092</v>
      </c>
      <c r="D81" s="106">
        <v>17951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f>D81</f>
        <v>17951</v>
      </c>
      <c r="N81" s="21">
        <f>C81</f>
        <v>3092</v>
      </c>
      <c r="O81" s="21">
        <v>0</v>
      </c>
      <c r="P81" s="21">
        <v>0</v>
      </c>
      <c r="Q81" s="21"/>
      <c r="R81" s="21"/>
      <c r="S81" s="21"/>
      <c r="T81" s="21"/>
      <c r="U81" s="28"/>
      <c r="V81" s="28"/>
    </row>
    <row r="82" spans="1:23" s="1" customFormat="1" ht="12" customHeight="1">
      <c r="A82" s="39" t="s">
        <v>77</v>
      </c>
      <c r="B82" s="110">
        <f t="shared" si="21"/>
        <v>0.1620785648004949</v>
      </c>
      <c r="C82" s="105">
        <v>524</v>
      </c>
      <c r="D82" s="106">
        <v>3233</v>
      </c>
      <c r="E82" s="21">
        <v>0</v>
      </c>
      <c r="F82" s="21">
        <v>0</v>
      </c>
      <c r="G82" s="21">
        <v>0</v>
      </c>
      <c r="H82" s="21">
        <v>0</v>
      </c>
      <c r="I82" s="21">
        <f>D82</f>
        <v>3233</v>
      </c>
      <c r="J82" s="21">
        <f>C82</f>
        <v>524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  <c r="P82" s="21">
        <v>0</v>
      </c>
      <c r="Q82" s="21"/>
      <c r="R82" s="21"/>
      <c r="S82" s="21"/>
      <c r="T82" s="21"/>
      <c r="U82" s="28"/>
      <c r="V82" s="28"/>
    </row>
    <row r="83" spans="1:23" s="1" customFormat="1" ht="12" customHeight="1">
      <c r="A83" s="39" t="s">
        <v>78</v>
      </c>
      <c r="B83" s="85">
        <f t="shared" si="21"/>
        <v>0.17848783962552153</v>
      </c>
      <c r="C83" s="105">
        <v>1754</v>
      </c>
      <c r="D83" s="106">
        <v>9827</v>
      </c>
      <c r="E83" s="21">
        <v>0</v>
      </c>
      <c r="F83" s="21">
        <v>0</v>
      </c>
      <c r="G83" s="21">
        <v>0</v>
      </c>
      <c r="H83" s="21">
        <v>0</v>
      </c>
      <c r="I83" s="21">
        <f t="shared" ref="I83:I84" si="25">D83</f>
        <v>9827</v>
      </c>
      <c r="J83" s="21">
        <f>C83</f>
        <v>1754</v>
      </c>
      <c r="K83" s="21">
        <v>0</v>
      </c>
      <c r="L83" s="21">
        <v>0</v>
      </c>
      <c r="M83" s="21">
        <v>0</v>
      </c>
      <c r="N83" s="21">
        <v>0</v>
      </c>
      <c r="O83" s="21">
        <v>0</v>
      </c>
      <c r="P83" s="21">
        <v>0</v>
      </c>
      <c r="Q83" s="21"/>
      <c r="R83" s="21"/>
      <c r="S83" s="21"/>
      <c r="T83" s="21"/>
      <c r="U83" s="28"/>
      <c r="V83" s="28"/>
    </row>
    <row r="84" spans="1:23" s="1" customFormat="1" ht="12" customHeight="1" thickBot="1">
      <c r="A84" s="38" t="s">
        <v>79</v>
      </c>
      <c r="B84" s="85">
        <f t="shared" si="21"/>
        <v>0.18023887079261672</v>
      </c>
      <c r="C84" s="105">
        <v>664</v>
      </c>
      <c r="D84" s="106">
        <v>3684</v>
      </c>
      <c r="E84" s="21">
        <v>0</v>
      </c>
      <c r="F84" s="21">
        <v>0</v>
      </c>
      <c r="G84" s="21">
        <v>0</v>
      </c>
      <c r="H84" s="21">
        <v>0</v>
      </c>
      <c r="I84" s="21">
        <f t="shared" si="25"/>
        <v>3684</v>
      </c>
      <c r="J84" s="21">
        <f>C84</f>
        <v>664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  <c r="P84" s="21">
        <v>0</v>
      </c>
      <c r="Q84" s="26"/>
      <c r="R84" s="26"/>
      <c r="S84" s="26"/>
      <c r="T84" s="26"/>
      <c r="U84" s="28"/>
      <c r="V84" s="28"/>
      <c r="W84" s="6"/>
    </row>
    <row r="85" spans="1:23" s="6" customFormat="1" ht="12" customHeight="1">
      <c r="A85" s="13" t="s">
        <v>80</v>
      </c>
      <c r="B85" s="84">
        <f t="shared" si="21"/>
        <v>0.15621119495653835</v>
      </c>
      <c r="C85" s="104">
        <f>SUM(C86:C92)</f>
        <v>13083</v>
      </c>
      <c r="D85" s="104">
        <f>SUM(D86:D92)</f>
        <v>83752</v>
      </c>
      <c r="E85" s="24">
        <f>SUM(E86:E92)</f>
        <v>18529</v>
      </c>
      <c r="F85" s="24">
        <f t="shared" ref="F85:P85" si="26">SUM(F86:F92)</f>
        <v>3964</v>
      </c>
      <c r="G85" s="24">
        <f t="shared" si="26"/>
        <v>0</v>
      </c>
      <c r="H85" s="24">
        <f t="shared" si="26"/>
        <v>0</v>
      </c>
      <c r="I85" s="24">
        <f t="shared" si="26"/>
        <v>49772</v>
      </c>
      <c r="J85" s="24">
        <f>SUM(J86:J92)</f>
        <v>6455</v>
      </c>
      <c r="K85" s="24">
        <f>SUM(K86:K92)</f>
        <v>0</v>
      </c>
      <c r="L85" s="24">
        <f>SUM(L86:L92)</f>
        <v>0</v>
      </c>
      <c r="M85" s="24">
        <f t="shared" si="26"/>
        <v>15451</v>
      </c>
      <c r="N85" s="24">
        <f t="shared" si="26"/>
        <v>2664</v>
      </c>
      <c r="O85" s="24">
        <f t="shared" si="26"/>
        <v>0</v>
      </c>
      <c r="P85" s="24">
        <f t="shared" si="26"/>
        <v>0</v>
      </c>
      <c r="Q85" s="25"/>
      <c r="R85" s="25"/>
      <c r="S85" s="25"/>
      <c r="T85" s="25"/>
      <c r="U85" s="28"/>
      <c r="V85" s="28"/>
      <c r="W85" s="1"/>
    </row>
    <row r="86" spans="1:23" s="1" customFormat="1" ht="12" customHeight="1">
      <c r="A86" s="34" t="s">
        <v>81</v>
      </c>
      <c r="B86" s="85">
        <f t="shared" si="21"/>
        <v>0.19831591173054589</v>
      </c>
      <c r="C86" s="105">
        <v>683</v>
      </c>
      <c r="D86" s="106">
        <v>3444</v>
      </c>
      <c r="E86" s="21">
        <f>D86</f>
        <v>3444</v>
      </c>
      <c r="F86" s="21">
        <f>C86</f>
        <v>683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>
        <v>0</v>
      </c>
      <c r="O86" s="21">
        <v>0</v>
      </c>
      <c r="P86" s="21">
        <v>0</v>
      </c>
      <c r="Q86" s="21"/>
      <c r="R86" s="21"/>
      <c r="S86" s="21"/>
      <c r="T86" s="21"/>
      <c r="U86" s="28"/>
      <c r="V86" s="28"/>
    </row>
    <row r="87" spans="1:23" s="1" customFormat="1" ht="12" customHeight="1">
      <c r="A87" s="34" t="s">
        <v>82</v>
      </c>
      <c r="B87" s="85">
        <f t="shared" si="21"/>
        <v>0.20306716023268112</v>
      </c>
      <c r="C87" s="105">
        <v>768</v>
      </c>
      <c r="D87" s="106">
        <v>3782</v>
      </c>
      <c r="E87" s="21">
        <f t="shared" ref="E87:E88" si="27">D87</f>
        <v>3782</v>
      </c>
      <c r="F87" s="21">
        <f>C87</f>
        <v>768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21">
        <v>0</v>
      </c>
      <c r="N87" s="21">
        <v>0</v>
      </c>
      <c r="O87" s="21">
        <v>0</v>
      </c>
      <c r="P87" s="21">
        <v>0</v>
      </c>
      <c r="Q87" s="21"/>
      <c r="R87" s="21"/>
      <c r="S87" s="21"/>
      <c r="T87" s="21"/>
      <c r="U87" s="28"/>
      <c r="V87" s="28"/>
    </row>
    <row r="88" spans="1:23" s="1" customFormat="1" ht="12" customHeight="1">
      <c r="A88" s="34" t="s">
        <v>83</v>
      </c>
      <c r="B88" s="111">
        <f t="shared" si="21"/>
        <v>0.22233035477306909</v>
      </c>
      <c r="C88" s="105">
        <v>2513</v>
      </c>
      <c r="D88" s="106">
        <v>11303</v>
      </c>
      <c r="E88" s="21">
        <f t="shared" si="27"/>
        <v>11303</v>
      </c>
      <c r="F88" s="21">
        <f>C88</f>
        <v>2513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  <c r="L88" s="21">
        <v>0</v>
      </c>
      <c r="M88" s="21">
        <v>0</v>
      </c>
      <c r="N88" s="21">
        <v>0</v>
      </c>
      <c r="O88" s="21">
        <v>0</v>
      </c>
      <c r="P88" s="21">
        <v>0</v>
      </c>
      <c r="Q88" s="21"/>
      <c r="R88" s="21"/>
      <c r="S88" s="21"/>
      <c r="T88" s="21"/>
      <c r="U88" s="28"/>
      <c r="V88" s="28"/>
    </row>
    <row r="89" spans="1:23" s="1" customFormat="1" ht="12" customHeight="1">
      <c r="A89" s="36" t="s">
        <v>84</v>
      </c>
      <c r="B89" s="85">
        <f t="shared" si="21"/>
        <v>0.17241602485276034</v>
      </c>
      <c r="C89" s="105">
        <v>2664</v>
      </c>
      <c r="D89" s="106">
        <v>15451</v>
      </c>
      <c r="E89" s="21">
        <v>0</v>
      </c>
      <c r="F89" s="21">
        <v>0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  <c r="L89" s="21">
        <v>0</v>
      </c>
      <c r="M89" s="21">
        <f>D89</f>
        <v>15451</v>
      </c>
      <c r="N89" s="21">
        <f>C89</f>
        <v>2664</v>
      </c>
      <c r="O89" s="21">
        <v>0</v>
      </c>
      <c r="P89" s="21">
        <v>0</v>
      </c>
      <c r="Q89" s="21"/>
      <c r="R89" s="21"/>
      <c r="S89" s="21"/>
      <c r="T89" s="21"/>
      <c r="U89" s="28"/>
      <c r="V89" s="28"/>
    </row>
    <row r="90" spans="1:23" s="1" customFormat="1" ht="12" customHeight="1">
      <c r="A90" s="39" t="s">
        <v>85</v>
      </c>
      <c r="B90" s="110">
        <f t="shared" si="21"/>
        <v>0.12533672553127806</v>
      </c>
      <c r="C90" s="105">
        <v>1675</v>
      </c>
      <c r="D90" s="106">
        <v>13364</v>
      </c>
      <c r="E90" s="21">
        <v>0</v>
      </c>
      <c r="F90" s="21">
        <v>0</v>
      </c>
      <c r="G90" s="21">
        <v>0</v>
      </c>
      <c r="H90" s="21">
        <v>0</v>
      </c>
      <c r="I90" s="21">
        <f>D90</f>
        <v>13364</v>
      </c>
      <c r="J90" s="21">
        <f>C90</f>
        <v>1675</v>
      </c>
      <c r="K90" s="21">
        <v>0</v>
      </c>
      <c r="L90" s="21">
        <v>0</v>
      </c>
      <c r="M90" s="21">
        <v>0</v>
      </c>
      <c r="N90" s="21">
        <v>0</v>
      </c>
      <c r="O90" s="21">
        <v>0</v>
      </c>
      <c r="P90" s="21">
        <v>0</v>
      </c>
      <c r="Q90" s="21"/>
      <c r="R90" s="21"/>
      <c r="S90" s="21"/>
      <c r="T90" s="21"/>
      <c r="U90" s="28"/>
      <c r="V90" s="28"/>
    </row>
    <row r="91" spans="1:23" s="1" customFormat="1" ht="12" customHeight="1">
      <c r="A91" s="39" t="s">
        <v>86</v>
      </c>
      <c r="B91" s="85">
        <f t="shared" si="21"/>
        <v>0.13967838444278236</v>
      </c>
      <c r="C91" s="105">
        <v>1494</v>
      </c>
      <c r="D91" s="106">
        <v>10696</v>
      </c>
      <c r="E91" s="21">
        <v>0</v>
      </c>
      <c r="F91" s="21">
        <v>0</v>
      </c>
      <c r="G91" s="21">
        <v>0</v>
      </c>
      <c r="H91" s="21">
        <v>0</v>
      </c>
      <c r="I91" s="21">
        <f t="shared" ref="I91:I92" si="28">D91</f>
        <v>10696</v>
      </c>
      <c r="J91" s="21">
        <f>C91</f>
        <v>1494</v>
      </c>
      <c r="K91" s="21">
        <v>0</v>
      </c>
      <c r="L91" s="21">
        <v>0</v>
      </c>
      <c r="M91" s="21">
        <v>0</v>
      </c>
      <c r="N91" s="21">
        <v>0</v>
      </c>
      <c r="O91" s="21">
        <v>0</v>
      </c>
      <c r="P91" s="21">
        <v>0</v>
      </c>
      <c r="Q91" s="21"/>
      <c r="R91" s="21"/>
      <c r="S91" s="21"/>
      <c r="T91" s="21"/>
      <c r="U91" s="28"/>
      <c r="V91" s="28"/>
    </row>
    <row r="92" spans="1:23" s="1" customFormat="1" ht="12" customHeight="1" thickBot="1">
      <c r="A92" s="38" t="s">
        <v>87</v>
      </c>
      <c r="B92" s="110">
        <f t="shared" si="21"/>
        <v>0.12780024891101432</v>
      </c>
      <c r="C92" s="105">
        <v>3286</v>
      </c>
      <c r="D92" s="106">
        <v>25712</v>
      </c>
      <c r="E92" s="21">
        <v>0</v>
      </c>
      <c r="F92" s="21">
        <v>0</v>
      </c>
      <c r="G92" s="21">
        <v>0</v>
      </c>
      <c r="H92" s="21">
        <v>0</v>
      </c>
      <c r="I92" s="21">
        <f t="shared" si="28"/>
        <v>25712</v>
      </c>
      <c r="J92" s="21">
        <f>C92</f>
        <v>3286</v>
      </c>
      <c r="K92" s="21">
        <v>0</v>
      </c>
      <c r="L92" s="21">
        <v>0</v>
      </c>
      <c r="M92" s="21">
        <v>0</v>
      </c>
      <c r="N92" s="21">
        <v>0</v>
      </c>
      <c r="O92" s="21">
        <v>0</v>
      </c>
      <c r="P92" s="21">
        <v>0</v>
      </c>
      <c r="Q92" s="26"/>
      <c r="R92" s="26"/>
      <c r="S92" s="26"/>
      <c r="T92" s="26"/>
      <c r="U92" s="28"/>
      <c r="V92" s="28"/>
    </row>
    <row r="93" spans="1:23" s="6" customFormat="1" ht="12" customHeight="1">
      <c r="A93" s="13" t="s">
        <v>88</v>
      </c>
      <c r="B93" s="84">
        <f t="shared" si="21"/>
        <v>0.16730794611222222</v>
      </c>
      <c r="C93" s="104">
        <f>SUM(C94:C103)</f>
        <v>16480</v>
      </c>
      <c r="D93" s="104">
        <f>SUM(D94:D103)</f>
        <v>98501</v>
      </c>
      <c r="E93" s="24">
        <f>SUM(E94:E103)</f>
        <v>15812</v>
      </c>
      <c r="F93" s="24">
        <f t="shared" ref="F93:P93" si="29">SUM(F94:F103)</f>
        <v>4023</v>
      </c>
      <c r="G93" s="24">
        <f t="shared" si="29"/>
        <v>0</v>
      </c>
      <c r="H93" s="24">
        <f t="shared" si="29"/>
        <v>0</v>
      </c>
      <c r="I93" s="24">
        <f t="shared" si="29"/>
        <v>73326</v>
      </c>
      <c r="J93" s="24">
        <f t="shared" si="29"/>
        <v>10838</v>
      </c>
      <c r="K93" s="24">
        <f t="shared" si="29"/>
        <v>1738</v>
      </c>
      <c r="L93" s="24">
        <f t="shared" si="29"/>
        <v>11858</v>
      </c>
      <c r="M93" s="24">
        <f t="shared" si="29"/>
        <v>9363</v>
      </c>
      <c r="N93" s="24">
        <f t="shared" si="29"/>
        <v>1619</v>
      </c>
      <c r="O93" s="24">
        <f t="shared" si="29"/>
        <v>0</v>
      </c>
      <c r="P93" s="24">
        <f t="shared" si="29"/>
        <v>0</v>
      </c>
      <c r="Q93" s="25"/>
      <c r="R93" s="25"/>
      <c r="S93" s="25"/>
      <c r="T93" s="25"/>
      <c r="U93" s="28"/>
      <c r="V93" s="28"/>
      <c r="W93" s="1"/>
    </row>
    <row r="94" spans="1:23" s="1" customFormat="1" ht="12" customHeight="1">
      <c r="A94" s="34" t="s">
        <v>89</v>
      </c>
      <c r="B94" s="111">
        <f t="shared" si="21"/>
        <v>0.25442701745509738</v>
      </c>
      <c r="C94" s="105">
        <v>4023</v>
      </c>
      <c r="D94" s="106">
        <v>15812</v>
      </c>
      <c r="E94" s="21">
        <f>D94</f>
        <v>15812</v>
      </c>
      <c r="F94" s="21">
        <f>C94</f>
        <v>4023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  <c r="P94" s="21">
        <v>0</v>
      </c>
      <c r="Q94" s="21"/>
      <c r="R94" s="21"/>
      <c r="S94" s="21"/>
      <c r="T94" s="21"/>
      <c r="U94" s="28"/>
      <c r="V94" s="28"/>
    </row>
    <row r="95" spans="1:23" s="1" customFormat="1" ht="12" customHeight="1">
      <c r="A95" s="39" t="s">
        <v>90</v>
      </c>
      <c r="B95" s="110">
        <f t="shared" si="21"/>
        <v>0.14400514304082287</v>
      </c>
      <c r="C95" s="105">
        <v>896</v>
      </c>
      <c r="D95" s="106">
        <v>6222</v>
      </c>
      <c r="E95" s="21">
        <v>0</v>
      </c>
      <c r="F95" s="21">
        <v>0</v>
      </c>
      <c r="G95" s="21">
        <v>0</v>
      </c>
      <c r="H95" s="21">
        <v>0</v>
      </c>
      <c r="I95" s="21">
        <f>D95</f>
        <v>6222</v>
      </c>
      <c r="J95" s="21">
        <f>C95</f>
        <v>896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  <c r="P95" s="21">
        <v>0</v>
      </c>
      <c r="Q95" s="21"/>
      <c r="R95" s="21"/>
      <c r="S95" s="21"/>
      <c r="T95" s="21"/>
      <c r="U95" s="28"/>
      <c r="V95" s="28"/>
    </row>
    <row r="96" spans="1:23" s="1" customFormat="1" ht="12" customHeight="1">
      <c r="A96" s="39" t="s">
        <v>91</v>
      </c>
      <c r="B96" s="85">
        <f t="shared" si="21"/>
        <v>0.15680655066530194</v>
      </c>
      <c r="C96" s="105">
        <v>1532</v>
      </c>
      <c r="D96" s="106">
        <v>9770</v>
      </c>
      <c r="E96" s="21">
        <v>0</v>
      </c>
      <c r="F96" s="21">
        <v>0</v>
      </c>
      <c r="G96" s="21">
        <v>0</v>
      </c>
      <c r="H96" s="21">
        <v>0</v>
      </c>
      <c r="I96" s="21">
        <f t="shared" ref="I96:I103" si="30">D96</f>
        <v>9770</v>
      </c>
      <c r="J96" s="21">
        <f>C96</f>
        <v>1532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1">
        <v>0</v>
      </c>
      <c r="Q96" s="21"/>
      <c r="R96" s="21"/>
      <c r="S96" s="21"/>
      <c r="T96" s="21"/>
      <c r="U96" s="28"/>
      <c r="V96" s="28"/>
    </row>
    <row r="97" spans="1:23" s="1" customFormat="1" ht="12" customHeight="1">
      <c r="A97" s="39" t="s">
        <v>92</v>
      </c>
      <c r="B97" s="85">
        <f t="shared" si="21"/>
        <v>0.14809209815155119</v>
      </c>
      <c r="C97" s="105">
        <v>1370</v>
      </c>
      <c r="D97" s="106">
        <v>9251</v>
      </c>
      <c r="E97" s="21">
        <v>0</v>
      </c>
      <c r="F97" s="21">
        <v>0</v>
      </c>
      <c r="G97" s="21">
        <v>0</v>
      </c>
      <c r="H97" s="21">
        <v>0</v>
      </c>
      <c r="I97" s="21">
        <f t="shared" si="30"/>
        <v>9251</v>
      </c>
      <c r="J97" s="21">
        <f>C97</f>
        <v>1370</v>
      </c>
      <c r="K97" s="21">
        <v>0</v>
      </c>
      <c r="L97" s="21">
        <v>0</v>
      </c>
      <c r="M97" s="21">
        <v>0</v>
      </c>
      <c r="N97" s="21">
        <v>0</v>
      </c>
      <c r="O97" s="21">
        <v>0</v>
      </c>
      <c r="P97" s="21">
        <v>0</v>
      </c>
      <c r="Q97" s="21"/>
      <c r="R97" s="21"/>
      <c r="S97" s="21"/>
      <c r="T97" s="21"/>
      <c r="U97" s="28"/>
      <c r="V97" s="28"/>
    </row>
    <row r="98" spans="1:23" s="1" customFormat="1" ht="12" customHeight="1">
      <c r="A98" s="36" t="s">
        <v>93</v>
      </c>
      <c r="B98" s="85">
        <f t="shared" si="21"/>
        <v>0.17291466410338566</v>
      </c>
      <c r="C98" s="105">
        <v>1619</v>
      </c>
      <c r="D98" s="106">
        <v>9363</v>
      </c>
      <c r="E98" s="21">
        <v>0</v>
      </c>
      <c r="F98" s="21">
        <v>0</v>
      </c>
      <c r="G98" s="21">
        <v>0</v>
      </c>
      <c r="H98" s="21">
        <v>0</v>
      </c>
      <c r="I98" s="21">
        <v>0</v>
      </c>
      <c r="J98" s="21">
        <v>0</v>
      </c>
      <c r="K98" s="21">
        <v>0</v>
      </c>
      <c r="L98" s="21">
        <v>0</v>
      </c>
      <c r="M98" s="21">
        <f>D98</f>
        <v>9363</v>
      </c>
      <c r="N98" s="21">
        <f>C98</f>
        <v>1619</v>
      </c>
      <c r="O98" s="21">
        <v>0</v>
      </c>
      <c r="P98" s="21">
        <v>0</v>
      </c>
      <c r="Q98" s="21"/>
      <c r="R98" s="21"/>
      <c r="S98" s="21"/>
      <c r="T98" s="21"/>
      <c r="W98" s="6"/>
    </row>
    <row r="99" spans="1:23" s="1" customFormat="1" ht="12" customHeight="1">
      <c r="A99" s="39" t="s">
        <v>94</v>
      </c>
      <c r="B99" s="85">
        <f t="shared" si="21"/>
        <v>0.14656771799628943</v>
      </c>
      <c r="C99" s="105">
        <v>1738</v>
      </c>
      <c r="D99" s="106">
        <v>11858</v>
      </c>
      <c r="E99" s="21">
        <v>0</v>
      </c>
      <c r="F99" s="21">
        <v>0</v>
      </c>
      <c r="G99" s="21">
        <v>0</v>
      </c>
      <c r="H99" s="21">
        <v>0</v>
      </c>
      <c r="I99" s="21">
        <f t="shared" si="30"/>
        <v>11858</v>
      </c>
      <c r="J99" s="21">
        <f>C99</f>
        <v>1738</v>
      </c>
      <c r="K99" s="86">
        <f>C99</f>
        <v>1738</v>
      </c>
      <c r="L99" s="31">
        <f>D99</f>
        <v>11858</v>
      </c>
      <c r="M99" s="21">
        <v>0</v>
      </c>
      <c r="N99" s="21">
        <v>0</v>
      </c>
      <c r="O99" s="21">
        <v>0</v>
      </c>
      <c r="P99" s="21">
        <v>0</v>
      </c>
      <c r="Q99" s="21"/>
      <c r="R99" s="21"/>
      <c r="S99" s="21"/>
      <c r="T99" s="21"/>
    </row>
    <row r="100" spans="1:23" s="1" customFormat="1" ht="12" customHeight="1">
      <c r="A100" s="39" t="s">
        <v>95</v>
      </c>
      <c r="B100" s="85">
        <f t="shared" si="21"/>
        <v>0.14820082491821931</v>
      </c>
      <c r="C100" s="105">
        <v>1042</v>
      </c>
      <c r="D100" s="106">
        <v>7031</v>
      </c>
      <c r="E100" s="21">
        <v>0</v>
      </c>
      <c r="F100" s="21">
        <v>0</v>
      </c>
      <c r="G100" s="21">
        <v>0</v>
      </c>
      <c r="H100" s="21">
        <v>0</v>
      </c>
      <c r="I100" s="21">
        <f t="shared" si="30"/>
        <v>7031</v>
      </c>
      <c r="J100" s="21">
        <f>C100</f>
        <v>1042</v>
      </c>
      <c r="K100" s="21">
        <v>0</v>
      </c>
      <c r="L100" s="21">
        <v>0</v>
      </c>
      <c r="M100" s="21">
        <v>0</v>
      </c>
      <c r="N100" s="21">
        <v>0</v>
      </c>
      <c r="O100" s="21">
        <v>0</v>
      </c>
      <c r="P100" s="21">
        <v>0</v>
      </c>
      <c r="Q100" s="21"/>
      <c r="R100" s="21"/>
      <c r="S100" s="21"/>
      <c r="T100" s="21"/>
    </row>
    <row r="101" spans="1:23" s="1" customFormat="1" ht="12" customHeight="1">
      <c r="A101" s="39" t="s">
        <v>96</v>
      </c>
      <c r="B101" s="85">
        <f t="shared" si="21"/>
        <v>0.13703043203129495</v>
      </c>
      <c r="C101" s="105">
        <v>2382</v>
      </c>
      <c r="D101" s="106">
        <v>17383</v>
      </c>
      <c r="E101" s="21">
        <v>0</v>
      </c>
      <c r="F101" s="21">
        <v>0</v>
      </c>
      <c r="G101" s="21">
        <v>0</v>
      </c>
      <c r="H101" s="21">
        <v>0</v>
      </c>
      <c r="I101" s="21">
        <f t="shared" si="30"/>
        <v>17383</v>
      </c>
      <c r="J101" s="21">
        <f>C101</f>
        <v>2382</v>
      </c>
      <c r="K101" s="21">
        <v>0</v>
      </c>
      <c r="L101" s="21">
        <v>0</v>
      </c>
      <c r="M101" s="21">
        <v>0</v>
      </c>
      <c r="N101" s="21">
        <v>0</v>
      </c>
      <c r="O101" s="21">
        <v>0</v>
      </c>
      <c r="P101" s="21">
        <v>0</v>
      </c>
      <c r="Q101" s="21"/>
      <c r="R101" s="21"/>
      <c r="S101" s="21"/>
      <c r="T101" s="21"/>
    </row>
    <row r="102" spans="1:23" s="1" customFormat="1" ht="12" customHeight="1">
      <c r="A102" s="39" t="s">
        <v>97</v>
      </c>
      <c r="B102" s="85">
        <f t="shared" si="21"/>
        <v>0.17157864021009631</v>
      </c>
      <c r="C102" s="105">
        <v>588</v>
      </c>
      <c r="D102" s="106">
        <v>3427</v>
      </c>
      <c r="E102" s="21">
        <v>0</v>
      </c>
      <c r="F102" s="21">
        <v>0</v>
      </c>
      <c r="G102" s="21">
        <v>0</v>
      </c>
      <c r="H102" s="21">
        <v>0</v>
      </c>
      <c r="I102" s="21">
        <f t="shared" si="30"/>
        <v>3427</v>
      </c>
      <c r="J102" s="21">
        <f>C102</f>
        <v>588</v>
      </c>
      <c r="K102" s="21">
        <v>0</v>
      </c>
      <c r="L102" s="21">
        <v>0</v>
      </c>
      <c r="M102" s="21">
        <v>0</v>
      </c>
      <c r="N102" s="21">
        <v>0</v>
      </c>
      <c r="O102" s="21">
        <v>0</v>
      </c>
      <c r="P102" s="21">
        <v>0</v>
      </c>
      <c r="Q102" s="21"/>
      <c r="R102" s="21"/>
      <c r="S102" s="21"/>
      <c r="T102" s="21"/>
    </row>
    <row r="103" spans="1:23" s="1" customFormat="1" ht="12" customHeight="1" thickBot="1">
      <c r="A103" s="38" t="s">
        <v>98</v>
      </c>
      <c r="B103" s="85">
        <f t="shared" ref="B103:B134" si="31">C103/D103</f>
        <v>0.1538645038167939</v>
      </c>
      <c r="C103" s="105">
        <v>1290</v>
      </c>
      <c r="D103" s="106">
        <v>8384</v>
      </c>
      <c r="E103" s="21">
        <v>0</v>
      </c>
      <c r="F103" s="21">
        <v>0</v>
      </c>
      <c r="G103" s="21">
        <v>0</v>
      </c>
      <c r="H103" s="21">
        <v>0</v>
      </c>
      <c r="I103" s="21">
        <f t="shared" si="30"/>
        <v>8384</v>
      </c>
      <c r="J103" s="21">
        <f>C103</f>
        <v>1290</v>
      </c>
      <c r="K103" s="21">
        <v>0</v>
      </c>
      <c r="L103" s="21">
        <v>0</v>
      </c>
      <c r="M103" s="21">
        <v>0</v>
      </c>
      <c r="N103" s="21">
        <v>0</v>
      </c>
      <c r="O103" s="21">
        <v>0</v>
      </c>
      <c r="P103" s="21">
        <v>0</v>
      </c>
      <c r="Q103" s="26"/>
      <c r="R103" s="26"/>
      <c r="S103" s="26"/>
      <c r="T103" s="26"/>
    </row>
    <row r="104" spans="1:23" s="6" customFormat="1" ht="12" customHeight="1">
      <c r="A104" s="13" t="s">
        <v>99</v>
      </c>
      <c r="B104" s="85">
        <f t="shared" si="31"/>
        <v>0.16528368182459882</v>
      </c>
      <c r="C104" s="104">
        <f>SUM(C105:C117)</f>
        <v>21074</v>
      </c>
      <c r="D104" s="104">
        <f>SUM(D105:D117)</f>
        <v>127502</v>
      </c>
      <c r="E104" s="24">
        <f>SUM(E105:E117)</f>
        <v>51712</v>
      </c>
      <c r="F104" s="24">
        <f t="shared" ref="F104:P104" si="32">SUM(F105:F117)</f>
        <v>10187</v>
      </c>
      <c r="G104" s="24">
        <f t="shared" si="32"/>
        <v>9653</v>
      </c>
      <c r="H104" s="24">
        <f t="shared" si="32"/>
        <v>48167</v>
      </c>
      <c r="I104" s="24">
        <f t="shared" si="32"/>
        <v>57761</v>
      </c>
      <c r="J104" s="24">
        <f t="shared" si="32"/>
        <v>8233</v>
      </c>
      <c r="K104" s="24">
        <f t="shared" si="32"/>
        <v>0</v>
      </c>
      <c r="L104" s="24">
        <f t="shared" si="32"/>
        <v>0</v>
      </c>
      <c r="M104" s="24">
        <f t="shared" si="32"/>
        <v>18029</v>
      </c>
      <c r="N104" s="24">
        <f t="shared" si="32"/>
        <v>2654</v>
      </c>
      <c r="O104" s="24">
        <f t="shared" si="32"/>
        <v>0</v>
      </c>
      <c r="P104" s="24">
        <f t="shared" si="32"/>
        <v>0</v>
      </c>
      <c r="Q104" s="25"/>
      <c r="R104" s="25"/>
      <c r="S104" s="25"/>
      <c r="T104" s="25"/>
    </row>
    <row r="105" spans="1:23" s="1" customFormat="1" ht="12" customHeight="1">
      <c r="A105" s="36" t="s">
        <v>100</v>
      </c>
      <c r="B105" s="85">
        <f t="shared" si="31"/>
        <v>0.19661016949152543</v>
      </c>
      <c r="C105" s="105">
        <v>638</v>
      </c>
      <c r="D105" s="106">
        <v>3245</v>
      </c>
      <c r="E105" s="21">
        <v>0</v>
      </c>
      <c r="F105" s="21">
        <v>0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  <c r="L105" s="21">
        <v>0</v>
      </c>
      <c r="M105" s="21">
        <f>D105</f>
        <v>3245</v>
      </c>
      <c r="N105" s="21">
        <f>C105</f>
        <v>638</v>
      </c>
      <c r="O105" s="21">
        <v>0</v>
      </c>
      <c r="P105" s="21">
        <v>0</v>
      </c>
      <c r="Q105" s="21"/>
      <c r="R105" s="21"/>
      <c r="S105" s="21"/>
      <c r="T105" s="21"/>
    </row>
    <row r="106" spans="1:23" s="1" customFormat="1" ht="12" customHeight="1">
      <c r="A106" s="34" t="s">
        <v>101</v>
      </c>
      <c r="B106" s="85">
        <f t="shared" si="31"/>
        <v>0.15063469675599436</v>
      </c>
      <c r="C106" s="105">
        <v>534</v>
      </c>
      <c r="D106" s="106">
        <v>3545</v>
      </c>
      <c r="E106" s="21">
        <f>D106</f>
        <v>3545</v>
      </c>
      <c r="F106" s="21">
        <f>C106</f>
        <v>534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  <c r="P106" s="21">
        <v>0</v>
      </c>
      <c r="Q106" s="21"/>
      <c r="R106" s="21"/>
      <c r="S106" s="21"/>
      <c r="T106" s="21"/>
    </row>
    <row r="107" spans="1:23" s="1" customFormat="1" ht="12" customHeight="1">
      <c r="A107" s="34" t="s">
        <v>102</v>
      </c>
      <c r="B107" s="85">
        <f t="shared" si="31"/>
        <v>0.20040691759918616</v>
      </c>
      <c r="C107" s="105">
        <v>9653</v>
      </c>
      <c r="D107" s="106">
        <v>48167</v>
      </c>
      <c r="E107" s="21">
        <f>D107</f>
        <v>48167</v>
      </c>
      <c r="F107" s="21">
        <f>C107</f>
        <v>9653</v>
      </c>
      <c r="G107" s="86">
        <f>C107</f>
        <v>9653</v>
      </c>
      <c r="H107" s="31">
        <f>D107</f>
        <v>48167</v>
      </c>
      <c r="I107" s="21">
        <v>0</v>
      </c>
      <c r="J107" s="21">
        <v>0</v>
      </c>
      <c r="K107" s="21">
        <v>0</v>
      </c>
      <c r="L107" s="21">
        <v>0</v>
      </c>
      <c r="M107" s="21">
        <v>0</v>
      </c>
      <c r="N107" s="21">
        <v>0</v>
      </c>
      <c r="O107" s="21">
        <v>0</v>
      </c>
      <c r="P107" s="21">
        <v>0</v>
      </c>
      <c r="Q107" s="21"/>
      <c r="R107" s="21"/>
      <c r="S107" s="21"/>
      <c r="T107" s="21"/>
    </row>
    <row r="108" spans="1:23" s="1" customFormat="1" ht="12" customHeight="1">
      <c r="A108" s="39" t="s">
        <v>103</v>
      </c>
      <c r="B108" s="85">
        <f t="shared" si="31"/>
        <v>0.13382072472981563</v>
      </c>
      <c r="C108" s="105">
        <v>421</v>
      </c>
      <c r="D108" s="106">
        <v>3146</v>
      </c>
      <c r="E108" s="21">
        <v>0</v>
      </c>
      <c r="F108" s="21">
        <v>0</v>
      </c>
      <c r="G108" s="21">
        <v>0</v>
      </c>
      <c r="H108" s="21">
        <v>0</v>
      </c>
      <c r="I108" s="21">
        <f>D108</f>
        <v>3146</v>
      </c>
      <c r="J108" s="21">
        <f>C108</f>
        <v>421</v>
      </c>
      <c r="K108" s="21">
        <v>0</v>
      </c>
      <c r="L108" s="21">
        <v>0</v>
      </c>
      <c r="M108" s="21">
        <v>0</v>
      </c>
      <c r="N108" s="21">
        <v>0</v>
      </c>
      <c r="O108" s="21">
        <v>0</v>
      </c>
      <c r="P108" s="21">
        <v>0</v>
      </c>
      <c r="Q108" s="21"/>
      <c r="R108" s="21"/>
      <c r="S108" s="21"/>
      <c r="T108" s="21"/>
    </row>
    <row r="109" spans="1:23" s="1" customFormat="1" ht="12" customHeight="1">
      <c r="A109" s="39" t="s">
        <v>104</v>
      </c>
      <c r="B109" s="85">
        <f t="shared" si="31"/>
        <v>0.15361558636193332</v>
      </c>
      <c r="C109" s="105">
        <v>820</v>
      </c>
      <c r="D109" s="106">
        <v>5338</v>
      </c>
      <c r="E109" s="21">
        <v>0</v>
      </c>
      <c r="F109" s="21">
        <v>0</v>
      </c>
      <c r="G109" s="21">
        <v>0</v>
      </c>
      <c r="H109" s="21">
        <v>0</v>
      </c>
      <c r="I109" s="21">
        <f t="shared" ref="I109:I117" si="33">D109</f>
        <v>5338</v>
      </c>
      <c r="J109" s="21">
        <f>C109</f>
        <v>820</v>
      </c>
      <c r="K109" s="21">
        <v>0</v>
      </c>
      <c r="L109" s="21">
        <v>0</v>
      </c>
      <c r="M109" s="21">
        <v>0</v>
      </c>
      <c r="N109" s="21">
        <v>0</v>
      </c>
      <c r="O109" s="21">
        <v>0</v>
      </c>
      <c r="P109" s="21">
        <v>0</v>
      </c>
      <c r="Q109" s="21"/>
      <c r="R109" s="21"/>
      <c r="S109" s="21"/>
      <c r="T109" s="21"/>
    </row>
    <row r="110" spans="1:23" s="1" customFormat="1" ht="12" customHeight="1">
      <c r="A110" s="39" t="s">
        <v>105</v>
      </c>
      <c r="B110" s="85">
        <f t="shared" si="31"/>
        <v>0.15135553834237025</v>
      </c>
      <c r="C110" s="105">
        <v>977</v>
      </c>
      <c r="D110" s="106">
        <v>6455</v>
      </c>
      <c r="E110" s="21">
        <v>0</v>
      </c>
      <c r="F110" s="21">
        <v>0</v>
      </c>
      <c r="G110" s="21">
        <v>0</v>
      </c>
      <c r="H110" s="21">
        <v>0</v>
      </c>
      <c r="I110" s="21">
        <f t="shared" si="33"/>
        <v>6455</v>
      </c>
      <c r="J110" s="21">
        <f>C110</f>
        <v>977</v>
      </c>
      <c r="K110" s="21">
        <v>0</v>
      </c>
      <c r="L110" s="21">
        <v>0</v>
      </c>
      <c r="M110" s="21">
        <v>0</v>
      </c>
      <c r="N110" s="21">
        <v>0</v>
      </c>
      <c r="O110" s="21">
        <v>0</v>
      </c>
      <c r="P110" s="21">
        <v>0</v>
      </c>
      <c r="Q110" s="21"/>
      <c r="R110" s="21"/>
      <c r="S110" s="21"/>
      <c r="T110" s="21"/>
    </row>
    <row r="111" spans="1:23" s="1" customFormat="1" ht="12" customHeight="1">
      <c r="A111" s="39" t="s">
        <v>106</v>
      </c>
      <c r="B111" s="85">
        <f t="shared" si="31"/>
        <v>0.15729166666666666</v>
      </c>
      <c r="C111" s="105">
        <v>453</v>
      </c>
      <c r="D111" s="106">
        <v>2880</v>
      </c>
      <c r="E111" s="21">
        <v>0</v>
      </c>
      <c r="F111" s="21">
        <v>0</v>
      </c>
      <c r="G111" s="21">
        <v>0</v>
      </c>
      <c r="H111" s="21">
        <v>0</v>
      </c>
      <c r="I111" s="21">
        <f t="shared" si="33"/>
        <v>2880</v>
      </c>
      <c r="J111" s="21">
        <f>C111</f>
        <v>453</v>
      </c>
      <c r="K111" s="21">
        <v>0</v>
      </c>
      <c r="L111" s="21">
        <v>0</v>
      </c>
      <c r="M111" s="21">
        <v>0</v>
      </c>
      <c r="N111" s="21">
        <v>0</v>
      </c>
      <c r="O111" s="21">
        <v>0</v>
      </c>
      <c r="P111" s="21">
        <v>0</v>
      </c>
      <c r="Q111" s="21"/>
      <c r="R111" s="21"/>
      <c r="S111" s="21"/>
      <c r="T111" s="21"/>
      <c r="W111" s="6"/>
    </row>
    <row r="112" spans="1:23" s="1" customFormat="1" ht="12" customHeight="1">
      <c r="A112" s="39" t="s">
        <v>107</v>
      </c>
      <c r="B112" s="111">
        <f t="shared" si="31"/>
        <v>0.2099220992209922</v>
      </c>
      <c r="C112" s="105">
        <v>512</v>
      </c>
      <c r="D112" s="106">
        <v>2439</v>
      </c>
      <c r="E112" s="21">
        <v>0</v>
      </c>
      <c r="F112" s="21">
        <v>0</v>
      </c>
      <c r="G112" s="21">
        <v>0</v>
      </c>
      <c r="H112" s="21">
        <v>0</v>
      </c>
      <c r="I112" s="21">
        <f t="shared" si="33"/>
        <v>2439</v>
      </c>
      <c r="J112" s="21">
        <f>C112</f>
        <v>512</v>
      </c>
      <c r="K112" s="21">
        <v>0</v>
      </c>
      <c r="L112" s="21">
        <v>0</v>
      </c>
      <c r="M112" s="21">
        <v>0</v>
      </c>
      <c r="N112" s="21">
        <v>0</v>
      </c>
      <c r="O112" s="21">
        <v>0</v>
      </c>
      <c r="P112" s="21">
        <v>0</v>
      </c>
      <c r="Q112" s="21"/>
      <c r="R112" s="21"/>
      <c r="S112" s="21"/>
      <c r="T112" s="21"/>
    </row>
    <row r="113" spans="1:23" s="1" customFormat="1" ht="12" customHeight="1">
      <c r="A113" s="36" t="s">
        <v>108</v>
      </c>
      <c r="B113" s="85">
        <f t="shared" si="31"/>
        <v>0.13636363636363635</v>
      </c>
      <c r="C113" s="105">
        <v>2016</v>
      </c>
      <c r="D113" s="106">
        <v>14784</v>
      </c>
      <c r="E113" s="21">
        <v>0</v>
      </c>
      <c r="F113" s="21">
        <v>0</v>
      </c>
      <c r="G113" s="21">
        <v>0</v>
      </c>
      <c r="H113" s="21">
        <v>0</v>
      </c>
      <c r="I113" s="21">
        <v>0</v>
      </c>
      <c r="J113" s="21">
        <v>0</v>
      </c>
      <c r="K113" s="21">
        <v>0</v>
      </c>
      <c r="L113" s="21">
        <v>0</v>
      </c>
      <c r="M113" s="21">
        <f>D113</f>
        <v>14784</v>
      </c>
      <c r="N113" s="21">
        <f>C113</f>
        <v>2016</v>
      </c>
      <c r="O113" s="21">
        <v>0</v>
      </c>
      <c r="P113" s="21">
        <v>0</v>
      </c>
      <c r="Q113" s="21"/>
      <c r="R113" s="21"/>
      <c r="S113" s="21"/>
      <c r="T113" s="21"/>
    </row>
    <row r="114" spans="1:23" s="1" customFormat="1" ht="12" customHeight="1">
      <c r="A114" s="39" t="s">
        <v>109</v>
      </c>
      <c r="B114" s="85">
        <f t="shared" si="31"/>
        <v>0.14923110244747673</v>
      </c>
      <c r="C114" s="105">
        <v>689</v>
      </c>
      <c r="D114" s="106">
        <v>4617</v>
      </c>
      <c r="E114" s="21">
        <v>0</v>
      </c>
      <c r="F114" s="21">
        <v>0</v>
      </c>
      <c r="G114" s="21">
        <v>0</v>
      </c>
      <c r="H114" s="21">
        <v>0</v>
      </c>
      <c r="I114" s="21">
        <f t="shared" si="33"/>
        <v>4617</v>
      </c>
      <c r="J114" s="21">
        <f>C114</f>
        <v>689</v>
      </c>
      <c r="K114" s="21">
        <v>0</v>
      </c>
      <c r="L114" s="21">
        <v>0</v>
      </c>
      <c r="M114" s="21">
        <v>0</v>
      </c>
      <c r="N114" s="21">
        <v>0</v>
      </c>
      <c r="O114" s="21">
        <v>0</v>
      </c>
      <c r="P114" s="21">
        <v>0</v>
      </c>
      <c r="Q114" s="21"/>
      <c r="R114" s="21"/>
      <c r="S114" s="21"/>
      <c r="T114" s="21"/>
    </row>
    <row r="115" spans="1:23" s="1" customFormat="1" ht="12" customHeight="1">
      <c r="A115" s="39" t="s">
        <v>110</v>
      </c>
      <c r="B115" s="85">
        <f t="shared" si="31"/>
        <v>0.16432103461392164</v>
      </c>
      <c r="C115" s="105">
        <v>864</v>
      </c>
      <c r="D115" s="106">
        <v>5258</v>
      </c>
      <c r="E115" s="21">
        <v>0</v>
      </c>
      <c r="F115" s="21">
        <v>0</v>
      </c>
      <c r="G115" s="21">
        <v>0</v>
      </c>
      <c r="H115" s="21">
        <v>0</v>
      </c>
      <c r="I115" s="21">
        <f t="shared" si="33"/>
        <v>5258</v>
      </c>
      <c r="J115" s="21">
        <f>C115</f>
        <v>864</v>
      </c>
      <c r="K115" s="21">
        <v>0</v>
      </c>
      <c r="L115" s="21">
        <v>0</v>
      </c>
      <c r="M115" s="21">
        <v>0</v>
      </c>
      <c r="N115" s="21">
        <v>0</v>
      </c>
      <c r="O115" s="21">
        <v>0</v>
      </c>
      <c r="P115" s="21">
        <v>0</v>
      </c>
      <c r="Q115" s="21"/>
      <c r="R115" s="21"/>
      <c r="S115" s="21"/>
      <c r="T115" s="21"/>
    </row>
    <row r="116" spans="1:23" s="1" customFormat="1" ht="12" customHeight="1">
      <c r="A116" s="39" t="s">
        <v>111</v>
      </c>
      <c r="B116" s="110">
        <f t="shared" si="31"/>
        <v>0.12078616743376042</v>
      </c>
      <c r="C116" s="105">
        <v>1942</v>
      </c>
      <c r="D116" s="106">
        <v>16078</v>
      </c>
      <c r="E116" s="21">
        <v>0</v>
      </c>
      <c r="F116" s="21">
        <v>0</v>
      </c>
      <c r="G116" s="21">
        <v>0</v>
      </c>
      <c r="H116" s="21">
        <v>0</v>
      </c>
      <c r="I116" s="21">
        <f t="shared" si="33"/>
        <v>16078</v>
      </c>
      <c r="J116" s="21">
        <f>C116</f>
        <v>1942</v>
      </c>
      <c r="K116" s="21">
        <v>0</v>
      </c>
      <c r="L116" s="21">
        <v>0</v>
      </c>
      <c r="M116" s="21">
        <v>0</v>
      </c>
      <c r="N116" s="21">
        <v>0</v>
      </c>
      <c r="O116" s="21">
        <v>0</v>
      </c>
      <c r="P116" s="21">
        <v>0</v>
      </c>
      <c r="Q116" s="21"/>
      <c r="R116" s="21"/>
      <c r="S116" s="21"/>
      <c r="T116" s="21"/>
    </row>
    <row r="117" spans="1:23" s="1" customFormat="1" ht="12" customHeight="1" thickBot="1">
      <c r="A117" s="38" t="s">
        <v>112</v>
      </c>
      <c r="B117" s="85">
        <f t="shared" si="31"/>
        <v>0.13463203463203463</v>
      </c>
      <c r="C117" s="105">
        <v>1555</v>
      </c>
      <c r="D117" s="106">
        <v>11550</v>
      </c>
      <c r="E117" s="21">
        <v>0</v>
      </c>
      <c r="F117" s="21">
        <v>0</v>
      </c>
      <c r="G117" s="21">
        <v>0</v>
      </c>
      <c r="H117" s="21">
        <v>0</v>
      </c>
      <c r="I117" s="21">
        <f t="shared" si="33"/>
        <v>11550</v>
      </c>
      <c r="J117" s="21">
        <f>C117</f>
        <v>1555</v>
      </c>
      <c r="K117" s="21">
        <v>0</v>
      </c>
      <c r="L117" s="21">
        <v>0</v>
      </c>
      <c r="M117" s="21">
        <v>0</v>
      </c>
      <c r="N117" s="21">
        <v>0</v>
      </c>
      <c r="O117" s="21">
        <v>0</v>
      </c>
      <c r="P117" s="21">
        <v>0</v>
      </c>
      <c r="Q117" s="26"/>
      <c r="R117" s="26"/>
      <c r="S117" s="26"/>
      <c r="T117" s="26"/>
    </row>
    <row r="118" spans="1:23" s="6" customFormat="1" ht="12" customHeight="1">
      <c r="A118" s="13" t="s">
        <v>113</v>
      </c>
      <c r="B118" s="84">
        <f t="shared" si="31"/>
        <v>0.16385798816568048</v>
      </c>
      <c r="C118" s="104">
        <f>SUM(C119:C123)</f>
        <v>6923</v>
      </c>
      <c r="D118" s="104">
        <f>SUM(D119:D123)</f>
        <v>42250</v>
      </c>
      <c r="E118" s="25">
        <f>SUM(E119:E123)</f>
        <v>0</v>
      </c>
      <c r="F118" s="25">
        <f t="shared" ref="F118:P118" si="34">SUM(F119:F123)</f>
        <v>0</v>
      </c>
      <c r="G118" s="25">
        <f t="shared" si="34"/>
        <v>0</v>
      </c>
      <c r="H118" s="25">
        <f t="shared" si="34"/>
        <v>0</v>
      </c>
      <c r="I118" s="25">
        <f t="shared" si="34"/>
        <v>14179</v>
      </c>
      <c r="J118" s="25">
        <f t="shared" si="34"/>
        <v>2162</v>
      </c>
      <c r="K118" s="25">
        <f t="shared" si="34"/>
        <v>0</v>
      </c>
      <c r="L118" s="25">
        <f t="shared" si="34"/>
        <v>0</v>
      </c>
      <c r="M118" s="25">
        <f t="shared" si="34"/>
        <v>28071</v>
      </c>
      <c r="N118" s="25">
        <f t="shared" si="34"/>
        <v>4761</v>
      </c>
      <c r="O118" s="25">
        <f t="shared" si="34"/>
        <v>0</v>
      </c>
      <c r="P118" s="25">
        <f t="shared" si="34"/>
        <v>0</v>
      </c>
      <c r="Q118" s="25"/>
      <c r="R118" s="25"/>
      <c r="S118" s="25"/>
      <c r="T118" s="25"/>
      <c r="W118" s="1"/>
    </row>
    <row r="119" spans="1:23" s="1" customFormat="1" ht="12" customHeight="1">
      <c r="A119" s="36" t="s">
        <v>114</v>
      </c>
      <c r="B119" s="85">
        <f t="shared" si="31"/>
        <v>0.16122166648930511</v>
      </c>
      <c r="C119" s="105">
        <v>1515</v>
      </c>
      <c r="D119" s="106">
        <v>9397</v>
      </c>
      <c r="E119" s="21">
        <v>0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f>D119</f>
        <v>9397</v>
      </c>
      <c r="N119" s="21">
        <f>C119</f>
        <v>1515</v>
      </c>
      <c r="O119" s="21">
        <v>0</v>
      </c>
      <c r="P119" s="21">
        <v>0</v>
      </c>
      <c r="Q119" s="21"/>
      <c r="R119" s="21"/>
      <c r="S119" s="21"/>
      <c r="T119" s="21"/>
    </row>
    <row r="120" spans="1:23" s="1" customFormat="1" ht="12" customHeight="1">
      <c r="A120" s="39" t="s">
        <v>115</v>
      </c>
      <c r="B120" s="110">
        <f t="shared" si="31"/>
        <v>0.14528301886792452</v>
      </c>
      <c r="C120" s="105">
        <v>539</v>
      </c>
      <c r="D120" s="106">
        <v>3710</v>
      </c>
      <c r="E120" s="21">
        <v>0</v>
      </c>
      <c r="F120" s="21">
        <v>0</v>
      </c>
      <c r="G120" s="21">
        <v>0</v>
      </c>
      <c r="H120" s="21">
        <v>0</v>
      </c>
      <c r="I120" s="21">
        <f>D120</f>
        <v>3710</v>
      </c>
      <c r="J120" s="21">
        <f>C120</f>
        <v>539</v>
      </c>
      <c r="K120" s="21">
        <v>0</v>
      </c>
      <c r="L120" s="21">
        <v>0</v>
      </c>
      <c r="M120" s="21">
        <v>0</v>
      </c>
      <c r="N120" s="21">
        <v>0</v>
      </c>
      <c r="O120" s="21">
        <v>0</v>
      </c>
      <c r="P120" s="21">
        <v>0</v>
      </c>
      <c r="Q120" s="21"/>
      <c r="R120" s="21"/>
      <c r="S120" s="21"/>
      <c r="T120" s="21"/>
    </row>
    <row r="121" spans="1:23" s="1" customFormat="1" ht="12" customHeight="1">
      <c r="A121" s="39" t="s">
        <v>116</v>
      </c>
      <c r="B121" s="85">
        <f t="shared" si="31"/>
        <v>0.15981399902104748</v>
      </c>
      <c r="C121" s="105">
        <v>653</v>
      </c>
      <c r="D121" s="106">
        <v>4086</v>
      </c>
      <c r="E121" s="21">
        <v>0</v>
      </c>
      <c r="F121" s="21">
        <v>0</v>
      </c>
      <c r="G121" s="21">
        <v>0</v>
      </c>
      <c r="H121" s="21">
        <v>0</v>
      </c>
      <c r="I121" s="21">
        <f t="shared" ref="I121:I122" si="35">D121</f>
        <v>4086</v>
      </c>
      <c r="J121" s="21">
        <f>C121</f>
        <v>653</v>
      </c>
      <c r="K121" s="21">
        <v>0</v>
      </c>
      <c r="L121" s="21">
        <v>0</v>
      </c>
      <c r="M121" s="21">
        <v>0</v>
      </c>
      <c r="N121" s="21">
        <v>0</v>
      </c>
      <c r="O121" s="21">
        <v>0</v>
      </c>
      <c r="P121" s="21">
        <v>0</v>
      </c>
      <c r="Q121" s="21"/>
      <c r="R121" s="21"/>
      <c r="S121" s="21"/>
      <c r="T121" s="21"/>
    </row>
    <row r="122" spans="1:23" s="1" customFormat="1" ht="12" customHeight="1">
      <c r="A122" s="39" t="s">
        <v>117</v>
      </c>
      <c r="B122" s="110">
        <f t="shared" si="31"/>
        <v>0.15196616011279962</v>
      </c>
      <c r="C122" s="105">
        <v>970</v>
      </c>
      <c r="D122" s="106">
        <v>6383</v>
      </c>
      <c r="E122" s="21">
        <v>0</v>
      </c>
      <c r="F122" s="21">
        <v>0</v>
      </c>
      <c r="G122" s="21">
        <v>0</v>
      </c>
      <c r="H122" s="21">
        <v>0</v>
      </c>
      <c r="I122" s="21">
        <f t="shared" si="35"/>
        <v>6383</v>
      </c>
      <c r="J122" s="21">
        <f>C122</f>
        <v>970</v>
      </c>
      <c r="K122" s="21">
        <v>0</v>
      </c>
      <c r="L122" s="21">
        <v>0</v>
      </c>
      <c r="M122" s="21">
        <v>0</v>
      </c>
      <c r="N122" s="21">
        <v>0</v>
      </c>
      <c r="O122" s="21">
        <v>0</v>
      </c>
      <c r="P122" s="21">
        <v>0</v>
      </c>
      <c r="Q122" s="21"/>
      <c r="R122" s="21"/>
      <c r="S122" s="21"/>
      <c r="T122" s="21"/>
    </row>
    <row r="123" spans="1:23" s="1" customFormat="1" ht="12" customHeight="1" thickBot="1">
      <c r="A123" s="37" t="s">
        <v>118</v>
      </c>
      <c r="B123" s="111">
        <f t="shared" si="31"/>
        <v>0.17382456891935311</v>
      </c>
      <c r="C123" s="105">
        <v>3246</v>
      </c>
      <c r="D123" s="106">
        <v>18674</v>
      </c>
      <c r="E123" s="21">
        <v>0</v>
      </c>
      <c r="F123" s="21">
        <v>0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  <c r="L123" s="21">
        <v>0</v>
      </c>
      <c r="M123" s="21">
        <f>D123</f>
        <v>18674</v>
      </c>
      <c r="N123" s="21">
        <f>C123</f>
        <v>3246</v>
      </c>
      <c r="O123" s="21">
        <v>0</v>
      </c>
      <c r="P123" s="21">
        <v>0</v>
      </c>
      <c r="Q123" s="26"/>
      <c r="R123" s="26"/>
      <c r="S123" s="26"/>
      <c r="T123" s="26"/>
    </row>
    <row r="124" spans="1:23" s="6" customFormat="1" ht="12" customHeight="1">
      <c r="A124" s="13" t="s">
        <v>119</v>
      </c>
      <c r="B124" s="84">
        <f t="shared" si="31"/>
        <v>0.17758727856624884</v>
      </c>
      <c r="C124" s="104">
        <f t="shared" ref="C124:D124" si="36">SUM(C125:C130)</f>
        <v>20571</v>
      </c>
      <c r="D124" s="104">
        <f t="shared" si="36"/>
        <v>115836</v>
      </c>
      <c r="E124" s="24">
        <f>SUM(E125:E130)</f>
        <v>60276</v>
      </c>
      <c r="F124" s="24">
        <f t="shared" ref="F124:P124" si="37">SUM(F125:F130)</f>
        <v>12184</v>
      </c>
      <c r="G124" s="24">
        <f t="shared" si="37"/>
        <v>0</v>
      </c>
      <c r="H124" s="24">
        <f t="shared" si="37"/>
        <v>0</v>
      </c>
      <c r="I124" s="24">
        <f t="shared" si="37"/>
        <v>23361</v>
      </c>
      <c r="J124" s="24">
        <f t="shared" si="37"/>
        <v>2980</v>
      </c>
      <c r="K124" s="24">
        <f t="shared" si="37"/>
        <v>0</v>
      </c>
      <c r="L124" s="24">
        <f t="shared" si="37"/>
        <v>0</v>
      </c>
      <c r="M124" s="24">
        <f t="shared" si="37"/>
        <v>32199</v>
      </c>
      <c r="N124" s="24">
        <f t="shared" si="37"/>
        <v>5407</v>
      </c>
      <c r="O124" s="24">
        <f t="shared" si="37"/>
        <v>0</v>
      </c>
      <c r="P124" s="24">
        <f t="shared" si="37"/>
        <v>0</v>
      </c>
      <c r="Q124" s="25"/>
      <c r="R124" s="25"/>
      <c r="S124" s="25"/>
      <c r="T124" s="25"/>
    </row>
    <row r="125" spans="1:23" s="1" customFormat="1" ht="12" customHeight="1">
      <c r="A125" s="34" t="s">
        <v>120</v>
      </c>
      <c r="B125" s="111">
        <f t="shared" si="31"/>
        <v>0.20213683721547548</v>
      </c>
      <c r="C125" s="105">
        <v>12184</v>
      </c>
      <c r="D125" s="106">
        <v>60276</v>
      </c>
      <c r="E125" s="21">
        <f>D125</f>
        <v>60276</v>
      </c>
      <c r="F125" s="21">
        <f>C125</f>
        <v>12184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  <c r="L125" s="21">
        <v>0</v>
      </c>
      <c r="M125" s="21">
        <v>0</v>
      </c>
      <c r="N125" s="21">
        <v>0</v>
      </c>
      <c r="O125" s="21">
        <v>0</v>
      </c>
      <c r="P125" s="21">
        <v>0</v>
      </c>
      <c r="Q125" s="21"/>
      <c r="R125" s="21"/>
      <c r="S125" s="21"/>
      <c r="T125" s="21"/>
      <c r="W125" s="6"/>
    </row>
    <row r="126" spans="1:23" s="1" customFormat="1" ht="12" customHeight="1">
      <c r="A126" s="36" t="s">
        <v>121</v>
      </c>
      <c r="B126" s="85">
        <f t="shared" si="31"/>
        <v>0.17433352420945472</v>
      </c>
      <c r="C126" s="105">
        <v>2740</v>
      </c>
      <c r="D126" s="106">
        <v>15717</v>
      </c>
      <c r="E126" s="21">
        <v>0</v>
      </c>
      <c r="F126" s="21">
        <v>0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  <c r="M126" s="21">
        <f>D126</f>
        <v>15717</v>
      </c>
      <c r="N126" s="21">
        <f>C126</f>
        <v>2740</v>
      </c>
      <c r="O126" s="21">
        <v>0</v>
      </c>
      <c r="P126" s="21">
        <v>0</v>
      </c>
      <c r="Q126" s="21"/>
      <c r="R126" s="21"/>
      <c r="S126" s="21"/>
      <c r="T126" s="21"/>
      <c r="W126" s="6"/>
    </row>
    <row r="127" spans="1:23" s="1" customFormat="1" ht="12" customHeight="1">
      <c r="A127" s="39" t="s">
        <v>122</v>
      </c>
      <c r="B127" s="85">
        <f t="shared" si="31"/>
        <v>0.13336947682298725</v>
      </c>
      <c r="C127" s="105">
        <v>492</v>
      </c>
      <c r="D127" s="106">
        <v>3689</v>
      </c>
      <c r="E127" s="21">
        <v>0</v>
      </c>
      <c r="F127" s="21">
        <v>0</v>
      </c>
      <c r="G127" s="21">
        <v>0</v>
      </c>
      <c r="H127" s="21">
        <v>0</v>
      </c>
      <c r="I127" s="21">
        <f>D127</f>
        <v>3689</v>
      </c>
      <c r="J127" s="21">
        <f>C127</f>
        <v>492</v>
      </c>
      <c r="K127" s="21">
        <v>0</v>
      </c>
      <c r="L127" s="21">
        <v>0</v>
      </c>
      <c r="M127" s="21">
        <v>0</v>
      </c>
      <c r="N127" s="21">
        <v>0</v>
      </c>
      <c r="O127" s="21">
        <v>0</v>
      </c>
      <c r="P127" s="21">
        <v>0</v>
      </c>
      <c r="Q127" s="21"/>
      <c r="R127" s="21"/>
      <c r="S127" s="21"/>
      <c r="T127" s="21"/>
      <c r="W127" s="6"/>
    </row>
    <row r="128" spans="1:23" s="1" customFormat="1" ht="12" customHeight="1">
      <c r="A128" s="36" t="s">
        <v>123</v>
      </c>
      <c r="B128" s="85">
        <f t="shared" si="31"/>
        <v>0.16181288678558428</v>
      </c>
      <c r="C128" s="105">
        <v>2667</v>
      </c>
      <c r="D128" s="106">
        <v>16482</v>
      </c>
      <c r="E128" s="21">
        <v>0</v>
      </c>
      <c r="F128" s="21">
        <v>0</v>
      </c>
      <c r="G128" s="21">
        <v>0</v>
      </c>
      <c r="H128" s="21">
        <v>0</v>
      </c>
      <c r="I128" s="21">
        <v>0</v>
      </c>
      <c r="J128" s="21">
        <v>0</v>
      </c>
      <c r="K128" s="21">
        <v>0</v>
      </c>
      <c r="L128" s="21">
        <v>0</v>
      </c>
      <c r="M128" s="21">
        <f>D128</f>
        <v>16482</v>
      </c>
      <c r="N128" s="21">
        <f>C128</f>
        <v>2667</v>
      </c>
      <c r="O128" s="21">
        <v>0</v>
      </c>
      <c r="P128" s="21">
        <v>0</v>
      </c>
      <c r="Q128" s="21"/>
      <c r="R128" s="21"/>
      <c r="S128" s="21"/>
      <c r="T128" s="21"/>
      <c r="W128" s="28"/>
    </row>
    <row r="129" spans="1:23" s="1" customFormat="1" ht="12" customHeight="1">
      <c r="A129" s="39" t="s">
        <v>124</v>
      </c>
      <c r="B129" s="85">
        <f t="shared" si="31"/>
        <v>0.13186017025901106</v>
      </c>
      <c r="C129" s="105">
        <v>728</v>
      </c>
      <c r="D129" s="106">
        <v>5521</v>
      </c>
      <c r="E129" s="21">
        <v>0</v>
      </c>
      <c r="F129" s="21">
        <v>0</v>
      </c>
      <c r="G129" s="21">
        <v>0</v>
      </c>
      <c r="H129" s="21">
        <v>0</v>
      </c>
      <c r="I129" s="21">
        <f t="shared" ref="I129:I130" si="38">D129</f>
        <v>5521</v>
      </c>
      <c r="J129" s="21">
        <f>C129</f>
        <v>728</v>
      </c>
      <c r="K129" s="21">
        <v>0</v>
      </c>
      <c r="L129" s="21">
        <v>0</v>
      </c>
      <c r="M129" s="21">
        <v>0</v>
      </c>
      <c r="N129" s="21">
        <v>0</v>
      </c>
      <c r="O129" s="21">
        <v>0</v>
      </c>
      <c r="P129" s="21">
        <v>0</v>
      </c>
      <c r="Q129" s="21"/>
      <c r="R129" s="21"/>
      <c r="S129" s="21"/>
      <c r="T129" s="21"/>
      <c r="W129" s="28"/>
    </row>
    <row r="130" spans="1:23" s="1" customFormat="1" ht="12" customHeight="1" thickBot="1">
      <c r="A130" s="38" t="s">
        <v>125</v>
      </c>
      <c r="B130" s="110">
        <f t="shared" si="31"/>
        <v>0.12437283584198996</v>
      </c>
      <c r="C130" s="105">
        <v>1760</v>
      </c>
      <c r="D130" s="106">
        <v>14151</v>
      </c>
      <c r="E130" s="21">
        <v>0</v>
      </c>
      <c r="F130" s="21">
        <v>0</v>
      </c>
      <c r="G130" s="21">
        <v>0</v>
      </c>
      <c r="H130" s="21">
        <v>0</v>
      </c>
      <c r="I130" s="21">
        <f t="shared" si="38"/>
        <v>14151</v>
      </c>
      <c r="J130" s="21">
        <f>C130</f>
        <v>1760</v>
      </c>
      <c r="K130" s="21">
        <v>0</v>
      </c>
      <c r="L130" s="21">
        <v>0</v>
      </c>
      <c r="M130" s="21">
        <v>0</v>
      </c>
      <c r="N130" s="21">
        <v>0</v>
      </c>
      <c r="O130" s="21">
        <v>0</v>
      </c>
      <c r="P130" s="21">
        <v>0</v>
      </c>
      <c r="Q130" s="26"/>
      <c r="R130" s="26"/>
      <c r="S130" s="26"/>
      <c r="T130" s="26"/>
      <c r="W130" s="28"/>
    </row>
    <row r="131" spans="1:23" s="6" customFormat="1" ht="12" customHeight="1">
      <c r="A131" s="13" t="s">
        <v>126</v>
      </c>
      <c r="B131" s="84">
        <f t="shared" si="31"/>
        <v>0.15277009292757324</v>
      </c>
      <c r="C131" s="104">
        <f>SUM(C132:C141)</f>
        <v>32304</v>
      </c>
      <c r="D131" s="104">
        <f>SUM(D132:D141)</f>
        <v>211455</v>
      </c>
      <c r="E131" s="24">
        <f>SUM(E132:E141)</f>
        <v>122764</v>
      </c>
      <c r="F131" s="24">
        <f t="shared" ref="F131:P131" si="39">SUM(F132:F141)</f>
        <v>21676</v>
      </c>
      <c r="G131" s="24">
        <f t="shared" si="39"/>
        <v>9095</v>
      </c>
      <c r="H131" s="24">
        <f t="shared" si="39"/>
        <v>48095</v>
      </c>
      <c r="I131" s="24">
        <f t="shared" si="39"/>
        <v>88691</v>
      </c>
      <c r="J131" s="24">
        <f t="shared" si="39"/>
        <v>10628</v>
      </c>
      <c r="K131" s="24">
        <f t="shared" si="39"/>
        <v>878</v>
      </c>
      <c r="L131" s="24">
        <f t="shared" si="39"/>
        <v>5577</v>
      </c>
      <c r="M131" s="24">
        <f t="shared" si="39"/>
        <v>0</v>
      </c>
      <c r="N131" s="24">
        <f t="shared" si="39"/>
        <v>0</v>
      </c>
      <c r="O131" s="24">
        <f t="shared" si="39"/>
        <v>0</v>
      </c>
      <c r="P131" s="24">
        <f t="shared" si="39"/>
        <v>0</v>
      </c>
      <c r="Q131" s="25"/>
      <c r="R131" s="25"/>
      <c r="S131" s="25"/>
      <c r="T131" s="25"/>
      <c r="W131" s="28"/>
    </row>
    <row r="132" spans="1:23" s="1" customFormat="1" ht="12" customHeight="1">
      <c r="A132" s="34" t="s">
        <v>127</v>
      </c>
      <c r="B132" s="85">
        <f t="shared" si="31"/>
        <v>0.12720259845716606</v>
      </c>
      <c r="C132" s="105">
        <v>3133</v>
      </c>
      <c r="D132" s="106">
        <v>24630</v>
      </c>
      <c r="E132" s="21">
        <f>D132</f>
        <v>24630</v>
      </c>
      <c r="F132" s="21">
        <f>C132</f>
        <v>3133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1">
        <v>0</v>
      </c>
      <c r="M132" s="21">
        <v>0</v>
      </c>
      <c r="N132" s="21">
        <v>0</v>
      </c>
      <c r="O132" s="21">
        <v>0</v>
      </c>
      <c r="P132" s="21">
        <v>0</v>
      </c>
      <c r="Q132" s="21"/>
      <c r="R132" s="21"/>
      <c r="S132" s="21"/>
      <c r="T132" s="21"/>
      <c r="W132" s="28"/>
    </row>
    <row r="133" spans="1:23" s="1" customFormat="1" ht="12" customHeight="1">
      <c r="A133" s="34" t="s">
        <v>128</v>
      </c>
      <c r="B133" s="111">
        <f t="shared" si="31"/>
        <v>0.18910489655889384</v>
      </c>
      <c r="C133" s="105">
        <v>9095</v>
      </c>
      <c r="D133" s="106">
        <v>48095</v>
      </c>
      <c r="E133" s="21">
        <f t="shared" ref="E133:E134" si="40">D133</f>
        <v>48095</v>
      </c>
      <c r="F133" s="21">
        <f>C133</f>
        <v>9095</v>
      </c>
      <c r="G133" s="86">
        <f>C133</f>
        <v>9095</v>
      </c>
      <c r="H133" s="31">
        <f>D133</f>
        <v>48095</v>
      </c>
      <c r="I133" s="21">
        <v>0</v>
      </c>
      <c r="J133" s="21">
        <v>0</v>
      </c>
      <c r="K133" s="21">
        <v>0</v>
      </c>
      <c r="L133" s="21">
        <v>0</v>
      </c>
      <c r="M133" s="21">
        <v>0</v>
      </c>
      <c r="N133" s="21">
        <v>0</v>
      </c>
      <c r="O133" s="21">
        <v>0</v>
      </c>
      <c r="P133" s="21">
        <v>0</v>
      </c>
      <c r="Q133" s="21"/>
      <c r="R133" s="21"/>
      <c r="S133" s="21"/>
      <c r="T133" s="21"/>
      <c r="W133" s="28"/>
    </row>
    <row r="134" spans="1:23" s="1" customFormat="1" ht="12" customHeight="1">
      <c r="A134" s="34" t="s">
        <v>129</v>
      </c>
      <c r="B134" s="111">
        <f t="shared" si="31"/>
        <v>0.18881272607366253</v>
      </c>
      <c r="C134" s="105">
        <v>9448</v>
      </c>
      <c r="D134" s="106">
        <v>50039</v>
      </c>
      <c r="E134" s="21">
        <f t="shared" si="40"/>
        <v>50039</v>
      </c>
      <c r="F134" s="21">
        <f>C134</f>
        <v>9448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21">
        <v>0</v>
      </c>
      <c r="M134" s="21">
        <v>0</v>
      </c>
      <c r="N134" s="21">
        <v>0</v>
      </c>
      <c r="O134" s="21">
        <v>0</v>
      </c>
      <c r="P134" s="21">
        <v>0</v>
      </c>
      <c r="Q134" s="21"/>
      <c r="R134" s="21"/>
      <c r="S134" s="21"/>
      <c r="T134" s="21"/>
      <c r="W134" s="28"/>
    </row>
    <row r="135" spans="1:23" s="1" customFormat="1" ht="12" customHeight="1">
      <c r="A135" s="39" t="s">
        <v>130</v>
      </c>
      <c r="B135" s="85">
        <f t="shared" ref="B135:B142" si="41">C135/D135</f>
        <v>0.15743231127846513</v>
      </c>
      <c r="C135" s="105">
        <v>878</v>
      </c>
      <c r="D135" s="106">
        <v>5577</v>
      </c>
      <c r="E135" s="21">
        <v>0</v>
      </c>
      <c r="F135" s="21">
        <v>0</v>
      </c>
      <c r="G135" s="21">
        <v>0</v>
      </c>
      <c r="H135" s="21">
        <v>0</v>
      </c>
      <c r="I135" s="21">
        <f>D135</f>
        <v>5577</v>
      </c>
      <c r="J135" s="21">
        <f t="shared" ref="J135:J141" si="42">C135</f>
        <v>878</v>
      </c>
      <c r="K135" s="86">
        <f>J135</f>
        <v>878</v>
      </c>
      <c r="L135" s="31">
        <f>I135</f>
        <v>5577</v>
      </c>
      <c r="M135" s="21">
        <v>0</v>
      </c>
      <c r="N135" s="21">
        <v>0</v>
      </c>
      <c r="O135" s="21">
        <v>0</v>
      </c>
      <c r="P135" s="21">
        <v>0</v>
      </c>
      <c r="Q135" s="21"/>
      <c r="R135" s="21"/>
      <c r="S135" s="21"/>
      <c r="T135" s="21"/>
      <c r="W135" s="28"/>
    </row>
    <row r="136" spans="1:23" s="1" customFormat="1" ht="12" customHeight="1">
      <c r="A136" s="39" t="s">
        <v>131</v>
      </c>
      <c r="B136" s="85">
        <f t="shared" si="41"/>
        <v>0.12421193829644533</v>
      </c>
      <c r="C136" s="105">
        <v>926</v>
      </c>
      <c r="D136" s="106">
        <v>7455</v>
      </c>
      <c r="E136" s="21">
        <v>0</v>
      </c>
      <c r="F136" s="21">
        <v>0</v>
      </c>
      <c r="G136" s="21">
        <v>0</v>
      </c>
      <c r="H136" s="21">
        <v>0</v>
      </c>
      <c r="I136" s="21">
        <f t="shared" ref="I136:I141" si="43">D136</f>
        <v>7455</v>
      </c>
      <c r="J136" s="21">
        <f t="shared" si="42"/>
        <v>926</v>
      </c>
      <c r="K136" s="21">
        <v>0</v>
      </c>
      <c r="L136" s="21">
        <v>0</v>
      </c>
      <c r="M136" s="21">
        <v>0</v>
      </c>
      <c r="N136" s="21">
        <v>0</v>
      </c>
      <c r="O136" s="21">
        <v>0</v>
      </c>
      <c r="P136" s="21">
        <v>0</v>
      </c>
      <c r="Q136" s="21"/>
      <c r="R136" s="21"/>
      <c r="S136" s="21"/>
      <c r="T136" s="21"/>
      <c r="W136" s="28"/>
    </row>
    <row r="137" spans="1:23" s="1" customFormat="1" ht="12" customHeight="1">
      <c r="A137" s="39" t="s">
        <v>132</v>
      </c>
      <c r="B137" s="85">
        <f t="shared" si="41"/>
        <v>0.12713897329281945</v>
      </c>
      <c r="C137" s="105">
        <v>795</v>
      </c>
      <c r="D137" s="106">
        <v>6253</v>
      </c>
      <c r="E137" s="21">
        <v>0</v>
      </c>
      <c r="F137" s="21">
        <v>0</v>
      </c>
      <c r="G137" s="21">
        <v>0</v>
      </c>
      <c r="H137" s="21">
        <v>0</v>
      </c>
      <c r="I137" s="21">
        <f t="shared" si="43"/>
        <v>6253</v>
      </c>
      <c r="J137" s="21">
        <f t="shared" si="42"/>
        <v>795</v>
      </c>
      <c r="K137" s="21">
        <v>0</v>
      </c>
      <c r="L137" s="21">
        <v>0</v>
      </c>
      <c r="M137" s="21">
        <v>0</v>
      </c>
      <c r="N137" s="21">
        <v>0</v>
      </c>
      <c r="O137" s="21">
        <v>0</v>
      </c>
      <c r="P137" s="21">
        <v>0</v>
      </c>
      <c r="Q137" s="21"/>
      <c r="R137" s="21"/>
      <c r="S137" s="21"/>
      <c r="T137" s="21"/>
      <c r="W137" s="28"/>
    </row>
    <row r="138" spans="1:23" s="1" customFormat="1" ht="12" customHeight="1">
      <c r="A138" s="39" t="s">
        <v>133</v>
      </c>
      <c r="B138" s="110">
        <f t="shared" si="41"/>
        <v>0.10674013326499231</v>
      </c>
      <c r="C138" s="105">
        <v>1666</v>
      </c>
      <c r="D138" s="106">
        <v>15608</v>
      </c>
      <c r="E138" s="21">
        <v>0</v>
      </c>
      <c r="F138" s="21">
        <v>0</v>
      </c>
      <c r="G138" s="21">
        <v>0</v>
      </c>
      <c r="H138" s="21">
        <v>0</v>
      </c>
      <c r="I138" s="21">
        <f t="shared" si="43"/>
        <v>15608</v>
      </c>
      <c r="J138" s="21">
        <f t="shared" si="42"/>
        <v>1666</v>
      </c>
      <c r="K138" s="21">
        <v>0</v>
      </c>
      <c r="L138" s="21">
        <v>0</v>
      </c>
      <c r="M138" s="21">
        <v>0</v>
      </c>
      <c r="N138" s="21">
        <v>0</v>
      </c>
      <c r="O138" s="21">
        <v>0</v>
      </c>
      <c r="P138" s="21">
        <v>0</v>
      </c>
      <c r="Q138" s="21"/>
      <c r="R138" s="21"/>
      <c r="S138" s="21"/>
      <c r="T138" s="21"/>
      <c r="W138" s="28"/>
    </row>
    <row r="139" spans="1:23" s="1" customFormat="1" ht="12" customHeight="1">
      <c r="A139" s="39" t="s">
        <v>134</v>
      </c>
      <c r="B139" s="85">
        <f t="shared" si="41"/>
        <v>0.13443494145976917</v>
      </c>
      <c r="C139" s="105">
        <v>1619</v>
      </c>
      <c r="D139" s="106">
        <v>12043</v>
      </c>
      <c r="E139" s="21">
        <v>0</v>
      </c>
      <c r="F139" s="21">
        <v>0</v>
      </c>
      <c r="G139" s="21">
        <v>0</v>
      </c>
      <c r="H139" s="21">
        <v>0</v>
      </c>
      <c r="I139" s="21">
        <f t="shared" si="43"/>
        <v>12043</v>
      </c>
      <c r="J139" s="21">
        <f t="shared" si="42"/>
        <v>1619</v>
      </c>
      <c r="K139" s="21">
        <v>0</v>
      </c>
      <c r="L139" s="21">
        <v>0</v>
      </c>
      <c r="M139" s="21">
        <v>0</v>
      </c>
      <c r="N139" s="21">
        <v>0</v>
      </c>
      <c r="O139" s="21">
        <v>0</v>
      </c>
      <c r="P139" s="21">
        <v>0</v>
      </c>
      <c r="Q139" s="21"/>
      <c r="R139" s="21"/>
      <c r="S139" s="21"/>
      <c r="T139" s="21"/>
      <c r="W139" s="28"/>
    </row>
    <row r="140" spans="1:23" s="1" customFormat="1" ht="12" customHeight="1">
      <c r="A140" s="39" t="s">
        <v>135</v>
      </c>
      <c r="B140" s="85">
        <f t="shared" si="41"/>
        <v>0.11600234466588512</v>
      </c>
      <c r="C140" s="105">
        <v>1979</v>
      </c>
      <c r="D140" s="106">
        <v>17060</v>
      </c>
      <c r="E140" s="21">
        <v>0</v>
      </c>
      <c r="F140" s="21">
        <v>0</v>
      </c>
      <c r="G140" s="21">
        <v>0</v>
      </c>
      <c r="H140" s="21">
        <v>0</v>
      </c>
      <c r="I140" s="21">
        <f t="shared" si="43"/>
        <v>17060</v>
      </c>
      <c r="J140" s="21">
        <f t="shared" si="42"/>
        <v>1979</v>
      </c>
      <c r="K140" s="21">
        <v>0</v>
      </c>
      <c r="L140" s="21">
        <v>0</v>
      </c>
      <c r="M140" s="21">
        <v>0</v>
      </c>
      <c r="N140" s="21">
        <v>0</v>
      </c>
      <c r="O140" s="21">
        <v>0</v>
      </c>
      <c r="P140" s="21">
        <v>0</v>
      </c>
      <c r="Q140" s="21"/>
      <c r="R140" s="21"/>
      <c r="S140" s="21"/>
      <c r="T140" s="21"/>
      <c r="W140" s="28"/>
    </row>
    <row r="141" spans="1:23" s="1" customFormat="1" ht="12" customHeight="1" thickBot="1">
      <c r="A141" s="38" t="s">
        <v>136</v>
      </c>
      <c r="B141" s="110">
        <f t="shared" si="41"/>
        <v>0.11196598501720996</v>
      </c>
      <c r="C141" s="105">
        <v>2765</v>
      </c>
      <c r="D141" s="106">
        <v>24695</v>
      </c>
      <c r="E141" s="26">
        <v>0</v>
      </c>
      <c r="F141" s="21">
        <v>0</v>
      </c>
      <c r="G141" s="21">
        <v>0</v>
      </c>
      <c r="H141" s="26">
        <v>0</v>
      </c>
      <c r="I141" s="26">
        <f t="shared" si="43"/>
        <v>24695</v>
      </c>
      <c r="J141" s="21">
        <f t="shared" si="42"/>
        <v>2765</v>
      </c>
      <c r="K141" s="21">
        <v>0</v>
      </c>
      <c r="L141" s="26">
        <v>0</v>
      </c>
      <c r="M141" s="26">
        <v>0</v>
      </c>
      <c r="N141" s="21">
        <v>0</v>
      </c>
      <c r="O141" s="21">
        <v>0</v>
      </c>
      <c r="P141" s="26">
        <v>0</v>
      </c>
      <c r="Q141" s="26"/>
      <c r="R141" s="26"/>
      <c r="S141" s="26"/>
      <c r="T141" s="26"/>
      <c r="W141" s="28"/>
    </row>
    <row r="142" spans="1:23" s="1" customFormat="1" ht="12" customHeight="1">
      <c r="A142" s="10" t="s">
        <v>137</v>
      </c>
      <c r="B142" s="84">
        <f t="shared" si="41"/>
        <v>0.23904832352426181</v>
      </c>
      <c r="C142" s="107">
        <f>SUM(C144:C147)</f>
        <v>200688</v>
      </c>
      <c r="D142" s="107">
        <f>SUM(D144:D147)</f>
        <v>839529</v>
      </c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>
        <f>SUM(Q144:Q147)</f>
        <v>839529</v>
      </c>
      <c r="R142" s="27"/>
      <c r="S142" s="27">
        <f>SUM(S144:S147)</f>
        <v>189679</v>
      </c>
      <c r="T142" s="27">
        <f>SUM(T144:T147)</f>
        <v>802680</v>
      </c>
      <c r="W142" s="28"/>
    </row>
    <row r="143" spans="1:23" s="1" customFormat="1" ht="12" customHeight="1">
      <c r="A143" s="11" t="s">
        <v>138</v>
      </c>
      <c r="B143" s="85"/>
      <c r="C143" s="108"/>
      <c r="D143" s="109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W143" s="28"/>
    </row>
    <row r="144" spans="1:23" s="6" customFormat="1" ht="12" customHeight="1">
      <c r="A144" s="35" t="s">
        <v>139</v>
      </c>
      <c r="B144" s="110">
        <f>C144/D144</f>
        <v>0.23239907364680412</v>
      </c>
      <c r="C144" s="105">
        <v>107776</v>
      </c>
      <c r="D144" s="106">
        <v>463754</v>
      </c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>
        <f>D144</f>
        <v>463754</v>
      </c>
      <c r="R144" s="21"/>
      <c r="S144" s="86">
        <f>C144</f>
        <v>107776</v>
      </c>
      <c r="T144" s="31">
        <f>D144</f>
        <v>463754</v>
      </c>
      <c r="W144" s="28"/>
    </row>
    <row r="145" spans="1:23" s="6" customFormat="1" ht="12" customHeight="1">
      <c r="A145" s="35" t="s">
        <v>140</v>
      </c>
      <c r="B145" s="85">
        <f>C145/D145</f>
        <v>0.24415059658044219</v>
      </c>
      <c r="C145" s="105">
        <v>60303</v>
      </c>
      <c r="D145" s="106">
        <v>246991</v>
      </c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>
        <f t="shared" ref="Q145:Q147" si="44">D145</f>
        <v>246991</v>
      </c>
      <c r="R145" s="21"/>
      <c r="S145" s="86">
        <f>C145</f>
        <v>60303</v>
      </c>
      <c r="T145" s="31">
        <f t="shared" ref="T145:T146" si="45">D145</f>
        <v>246991</v>
      </c>
      <c r="W145" s="28"/>
    </row>
    <row r="146" spans="1:23" s="6" customFormat="1" ht="12" customHeight="1">
      <c r="A146" s="35" t="s">
        <v>141</v>
      </c>
      <c r="B146" s="110">
        <f>C146/D146</f>
        <v>0.23494860499265785</v>
      </c>
      <c r="C146" s="105">
        <v>21600</v>
      </c>
      <c r="D146" s="106">
        <v>91935</v>
      </c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>
        <f t="shared" si="44"/>
        <v>91935</v>
      </c>
      <c r="R146" s="21"/>
      <c r="S146" s="86">
        <f>C146</f>
        <v>21600</v>
      </c>
      <c r="T146" s="31">
        <f t="shared" si="45"/>
        <v>91935</v>
      </c>
      <c r="W146" s="28"/>
    </row>
    <row r="147" spans="1:23" s="6" customFormat="1" ht="12" customHeight="1">
      <c r="A147" s="35" t="s">
        <v>142</v>
      </c>
      <c r="B147" s="111">
        <f>C147/D147</f>
        <v>0.29875980352248366</v>
      </c>
      <c r="C147" s="105">
        <v>11009</v>
      </c>
      <c r="D147" s="106">
        <v>36849</v>
      </c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>
        <f t="shared" si="44"/>
        <v>36849</v>
      </c>
      <c r="R147" s="21"/>
      <c r="S147" s="21">
        <v>0</v>
      </c>
      <c r="T147" s="21">
        <v>0</v>
      </c>
      <c r="W147" s="28"/>
    </row>
    <row r="148" spans="1:23">
      <c r="D148" s="29">
        <f>SUM(D144:D147)</f>
        <v>839529</v>
      </c>
    </row>
    <row r="150" spans="1:23">
      <c r="A150" s="52" t="s">
        <v>430</v>
      </c>
      <c r="B150" s="83"/>
    </row>
  </sheetData>
  <mergeCells count="7">
    <mergeCell ref="M2:P2"/>
    <mergeCell ref="Q2:T2"/>
    <mergeCell ref="A2:A3"/>
    <mergeCell ref="C2:C3"/>
    <mergeCell ref="D2:D3"/>
    <mergeCell ref="E2:H2"/>
    <mergeCell ref="I2:L2"/>
  </mergeCells>
  <printOptions horizontalCentered="1"/>
  <pageMargins left="0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0"/>
  <sheetViews>
    <sheetView zoomScale="95" zoomScaleNormal="95" workbookViewId="0">
      <pane xSplit="4" ySplit="3" topLeftCell="E4" activePane="bottomRight" state="frozen"/>
      <selection pane="topRight" activeCell="C1" sqref="C1"/>
      <selection pane="bottomLeft" activeCell="A4" sqref="A4"/>
      <selection pane="bottomRight" activeCell="A14" sqref="A14"/>
    </sheetView>
  </sheetViews>
  <sheetFormatPr defaultRowHeight="12"/>
  <cols>
    <col min="1" max="1" width="17.75" style="28" customWidth="1"/>
    <col min="2" max="2" width="5.75" style="82" customWidth="1"/>
    <col min="3" max="3" width="13.5" style="28" customWidth="1"/>
    <col min="4" max="4" width="8.25" style="28" customWidth="1"/>
    <col min="5" max="5" width="5.875" style="30" bestFit="1" customWidth="1"/>
    <col min="6" max="7" width="5.875" style="30" customWidth="1"/>
    <col min="8" max="8" width="7.25" style="30" bestFit="1" customWidth="1"/>
    <col min="9" max="9" width="5.875" style="30" bestFit="1" customWidth="1"/>
    <col min="10" max="11" width="5.875" style="30" customWidth="1"/>
    <col min="12" max="12" width="7.125" style="30" customWidth="1"/>
    <col min="13" max="13" width="5.875" style="30" bestFit="1" customWidth="1"/>
    <col min="14" max="15" width="5.875" style="30" customWidth="1"/>
    <col min="16" max="16" width="6.75" style="30" customWidth="1"/>
    <col min="17" max="17" width="5.875" style="30" bestFit="1" customWidth="1"/>
    <col min="18" max="19" width="5.875" style="30" customWidth="1"/>
    <col min="20" max="20" width="7.125" style="30" customWidth="1"/>
    <col min="21" max="261" width="9" style="28"/>
    <col min="262" max="262" width="20.375" style="28" customWidth="1"/>
    <col min="263" max="263" width="8.125" style="28" customWidth="1"/>
    <col min="264" max="264" width="6.625" style="28" customWidth="1"/>
    <col min="265" max="265" width="6.75" style="28" customWidth="1"/>
    <col min="266" max="272" width="6.625" style="28" customWidth="1"/>
    <col min="273" max="517" width="9" style="28"/>
    <col min="518" max="518" width="20.375" style="28" customWidth="1"/>
    <col min="519" max="519" width="8.125" style="28" customWidth="1"/>
    <col min="520" max="520" width="6.625" style="28" customWidth="1"/>
    <col min="521" max="521" width="6.75" style="28" customWidth="1"/>
    <col min="522" max="528" width="6.625" style="28" customWidth="1"/>
    <col min="529" max="773" width="9" style="28"/>
    <col min="774" max="774" width="20.375" style="28" customWidth="1"/>
    <col min="775" max="775" width="8.125" style="28" customWidth="1"/>
    <col min="776" max="776" width="6.625" style="28" customWidth="1"/>
    <col min="777" max="777" width="6.75" style="28" customWidth="1"/>
    <col min="778" max="784" width="6.625" style="28" customWidth="1"/>
    <col min="785" max="1029" width="9" style="28"/>
    <col min="1030" max="1030" width="20.375" style="28" customWidth="1"/>
    <col min="1031" max="1031" width="8.125" style="28" customWidth="1"/>
    <col min="1032" max="1032" width="6.625" style="28" customWidth="1"/>
    <col min="1033" max="1033" width="6.75" style="28" customWidth="1"/>
    <col min="1034" max="1040" width="6.625" style="28" customWidth="1"/>
    <col min="1041" max="1285" width="9" style="28"/>
    <col min="1286" max="1286" width="20.375" style="28" customWidth="1"/>
    <col min="1287" max="1287" width="8.125" style="28" customWidth="1"/>
    <col min="1288" max="1288" width="6.625" style="28" customWidth="1"/>
    <col min="1289" max="1289" width="6.75" style="28" customWidth="1"/>
    <col min="1290" max="1296" width="6.625" style="28" customWidth="1"/>
    <col min="1297" max="1541" width="9" style="28"/>
    <col min="1542" max="1542" width="20.375" style="28" customWidth="1"/>
    <col min="1543" max="1543" width="8.125" style="28" customWidth="1"/>
    <col min="1544" max="1544" width="6.625" style="28" customWidth="1"/>
    <col min="1545" max="1545" width="6.75" style="28" customWidth="1"/>
    <col min="1546" max="1552" width="6.625" style="28" customWidth="1"/>
    <col min="1553" max="1797" width="9" style="28"/>
    <col min="1798" max="1798" width="20.375" style="28" customWidth="1"/>
    <col min="1799" max="1799" width="8.125" style="28" customWidth="1"/>
    <col min="1800" max="1800" width="6.625" style="28" customWidth="1"/>
    <col min="1801" max="1801" width="6.75" style="28" customWidth="1"/>
    <col min="1802" max="1808" width="6.625" style="28" customWidth="1"/>
    <col min="1809" max="2053" width="9" style="28"/>
    <col min="2054" max="2054" width="20.375" style="28" customWidth="1"/>
    <col min="2055" max="2055" width="8.125" style="28" customWidth="1"/>
    <col min="2056" max="2056" width="6.625" style="28" customWidth="1"/>
    <col min="2057" max="2057" width="6.75" style="28" customWidth="1"/>
    <col min="2058" max="2064" width="6.625" style="28" customWidth="1"/>
    <col min="2065" max="2309" width="9" style="28"/>
    <col min="2310" max="2310" width="20.375" style="28" customWidth="1"/>
    <col min="2311" max="2311" width="8.125" style="28" customWidth="1"/>
    <col min="2312" max="2312" width="6.625" style="28" customWidth="1"/>
    <col min="2313" max="2313" width="6.75" style="28" customWidth="1"/>
    <col min="2314" max="2320" width="6.625" style="28" customWidth="1"/>
    <col min="2321" max="2565" width="9" style="28"/>
    <col min="2566" max="2566" width="20.375" style="28" customWidth="1"/>
    <col min="2567" max="2567" width="8.125" style="28" customWidth="1"/>
    <col min="2568" max="2568" width="6.625" style="28" customWidth="1"/>
    <col min="2569" max="2569" width="6.75" style="28" customWidth="1"/>
    <col min="2570" max="2576" width="6.625" style="28" customWidth="1"/>
    <col min="2577" max="2821" width="9" style="28"/>
    <col min="2822" max="2822" width="20.375" style="28" customWidth="1"/>
    <col min="2823" max="2823" width="8.125" style="28" customWidth="1"/>
    <col min="2824" max="2824" width="6.625" style="28" customWidth="1"/>
    <col min="2825" max="2825" width="6.75" style="28" customWidth="1"/>
    <col min="2826" max="2832" width="6.625" style="28" customWidth="1"/>
    <col min="2833" max="3077" width="9" style="28"/>
    <col min="3078" max="3078" width="20.375" style="28" customWidth="1"/>
    <col min="3079" max="3079" width="8.125" style="28" customWidth="1"/>
    <col min="3080" max="3080" width="6.625" style="28" customWidth="1"/>
    <col min="3081" max="3081" width="6.75" style="28" customWidth="1"/>
    <col min="3082" max="3088" width="6.625" style="28" customWidth="1"/>
    <col min="3089" max="3333" width="9" style="28"/>
    <col min="3334" max="3334" width="20.375" style="28" customWidth="1"/>
    <col min="3335" max="3335" width="8.125" style="28" customWidth="1"/>
    <col min="3336" max="3336" width="6.625" style="28" customWidth="1"/>
    <col min="3337" max="3337" width="6.75" style="28" customWidth="1"/>
    <col min="3338" max="3344" width="6.625" style="28" customWidth="1"/>
    <col min="3345" max="3589" width="9" style="28"/>
    <col min="3590" max="3590" width="20.375" style="28" customWidth="1"/>
    <col min="3591" max="3591" width="8.125" style="28" customWidth="1"/>
    <col min="3592" max="3592" width="6.625" style="28" customWidth="1"/>
    <col min="3593" max="3593" width="6.75" style="28" customWidth="1"/>
    <col min="3594" max="3600" width="6.625" style="28" customWidth="1"/>
    <col min="3601" max="3845" width="9" style="28"/>
    <col min="3846" max="3846" width="20.375" style="28" customWidth="1"/>
    <col min="3847" max="3847" width="8.125" style="28" customWidth="1"/>
    <col min="3848" max="3848" width="6.625" style="28" customWidth="1"/>
    <col min="3849" max="3849" width="6.75" style="28" customWidth="1"/>
    <col min="3850" max="3856" width="6.625" style="28" customWidth="1"/>
    <col min="3857" max="4101" width="9" style="28"/>
    <col min="4102" max="4102" width="20.375" style="28" customWidth="1"/>
    <col min="4103" max="4103" width="8.125" style="28" customWidth="1"/>
    <col min="4104" max="4104" width="6.625" style="28" customWidth="1"/>
    <col min="4105" max="4105" width="6.75" style="28" customWidth="1"/>
    <col min="4106" max="4112" width="6.625" style="28" customWidth="1"/>
    <col min="4113" max="4357" width="9" style="28"/>
    <col min="4358" max="4358" width="20.375" style="28" customWidth="1"/>
    <col min="4359" max="4359" width="8.125" style="28" customWidth="1"/>
    <col min="4360" max="4360" width="6.625" style="28" customWidth="1"/>
    <col min="4361" max="4361" width="6.75" style="28" customWidth="1"/>
    <col min="4362" max="4368" width="6.625" style="28" customWidth="1"/>
    <col min="4369" max="4613" width="9" style="28"/>
    <col min="4614" max="4614" width="20.375" style="28" customWidth="1"/>
    <col min="4615" max="4615" width="8.125" style="28" customWidth="1"/>
    <col min="4616" max="4616" width="6.625" style="28" customWidth="1"/>
    <col min="4617" max="4617" width="6.75" style="28" customWidth="1"/>
    <col min="4618" max="4624" width="6.625" style="28" customWidth="1"/>
    <col min="4625" max="4869" width="9" style="28"/>
    <col min="4870" max="4870" width="20.375" style="28" customWidth="1"/>
    <col min="4871" max="4871" width="8.125" style="28" customWidth="1"/>
    <col min="4872" max="4872" width="6.625" style="28" customWidth="1"/>
    <col min="4873" max="4873" width="6.75" style="28" customWidth="1"/>
    <col min="4874" max="4880" width="6.625" style="28" customWidth="1"/>
    <col min="4881" max="5125" width="9" style="28"/>
    <col min="5126" max="5126" width="20.375" style="28" customWidth="1"/>
    <col min="5127" max="5127" width="8.125" style="28" customWidth="1"/>
    <col min="5128" max="5128" width="6.625" style="28" customWidth="1"/>
    <col min="5129" max="5129" width="6.75" style="28" customWidth="1"/>
    <col min="5130" max="5136" width="6.625" style="28" customWidth="1"/>
    <col min="5137" max="5381" width="9" style="28"/>
    <col min="5382" max="5382" width="20.375" style="28" customWidth="1"/>
    <col min="5383" max="5383" width="8.125" style="28" customWidth="1"/>
    <col min="5384" max="5384" width="6.625" style="28" customWidth="1"/>
    <col min="5385" max="5385" width="6.75" style="28" customWidth="1"/>
    <col min="5386" max="5392" width="6.625" style="28" customWidth="1"/>
    <col min="5393" max="5637" width="9" style="28"/>
    <col min="5638" max="5638" width="20.375" style="28" customWidth="1"/>
    <col min="5639" max="5639" width="8.125" style="28" customWidth="1"/>
    <col min="5640" max="5640" width="6.625" style="28" customWidth="1"/>
    <col min="5641" max="5641" width="6.75" style="28" customWidth="1"/>
    <col min="5642" max="5648" width="6.625" style="28" customWidth="1"/>
    <col min="5649" max="5893" width="9" style="28"/>
    <col min="5894" max="5894" width="20.375" style="28" customWidth="1"/>
    <col min="5895" max="5895" width="8.125" style="28" customWidth="1"/>
    <col min="5896" max="5896" width="6.625" style="28" customWidth="1"/>
    <col min="5897" max="5897" width="6.75" style="28" customWidth="1"/>
    <col min="5898" max="5904" width="6.625" style="28" customWidth="1"/>
    <col min="5905" max="6149" width="9" style="28"/>
    <col min="6150" max="6150" width="20.375" style="28" customWidth="1"/>
    <col min="6151" max="6151" width="8.125" style="28" customWidth="1"/>
    <col min="6152" max="6152" width="6.625" style="28" customWidth="1"/>
    <col min="6153" max="6153" width="6.75" style="28" customWidth="1"/>
    <col min="6154" max="6160" width="6.625" style="28" customWidth="1"/>
    <col min="6161" max="6405" width="9" style="28"/>
    <col min="6406" max="6406" width="20.375" style="28" customWidth="1"/>
    <col min="6407" max="6407" width="8.125" style="28" customWidth="1"/>
    <col min="6408" max="6408" width="6.625" style="28" customWidth="1"/>
    <col min="6409" max="6409" width="6.75" style="28" customWidth="1"/>
    <col min="6410" max="6416" width="6.625" style="28" customWidth="1"/>
    <col min="6417" max="6661" width="9" style="28"/>
    <col min="6662" max="6662" width="20.375" style="28" customWidth="1"/>
    <col min="6663" max="6663" width="8.125" style="28" customWidth="1"/>
    <col min="6664" max="6664" width="6.625" style="28" customWidth="1"/>
    <col min="6665" max="6665" width="6.75" style="28" customWidth="1"/>
    <col min="6666" max="6672" width="6.625" style="28" customWidth="1"/>
    <col min="6673" max="6917" width="9" style="28"/>
    <col min="6918" max="6918" width="20.375" style="28" customWidth="1"/>
    <col min="6919" max="6919" width="8.125" style="28" customWidth="1"/>
    <col min="6920" max="6920" width="6.625" style="28" customWidth="1"/>
    <col min="6921" max="6921" width="6.75" style="28" customWidth="1"/>
    <col min="6922" max="6928" width="6.625" style="28" customWidth="1"/>
    <col min="6929" max="7173" width="9" style="28"/>
    <col min="7174" max="7174" width="20.375" style="28" customWidth="1"/>
    <col min="7175" max="7175" width="8.125" style="28" customWidth="1"/>
    <col min="7176" max="7176" width="6.625" style="28" customWidth="1"/>
    <col min="7177" max="7177" width="6.75" style="28" customWidth="1"/>
    <col min="7178" max="7184" width="6.625" style="28" customWidth="1"/>
    <col min="7185" max="7429" width="9" style="28"/>
    <col min="7430" max="7430" width="20.375" style="28" customWidth="1"/>
    <col min="7431" max="7431" width="8.125" style="28" customWidth="1"/>
    <col min="7432" max="7432" width="6.625" style="28" customWidth="1"/>
    <col min="7433" max="7433" width="6.75" style="28" customWidth="1"/>
    <col min="7434" max="7440" width="6.625" style="28" customWidth="1"/>
    <col min="7441" max="7685" width="9" style="28"/>
    <col min="7686" max="7686" width="20.375" style="28" customWidth="1"/>
    <col min="7687" max="7687" width="8.125" style="28" customWidth="1"/>
    <col min="7688" max="7688" width="6.625" style="28" customWidth="1"/>
    <col min="7689" max="7689" width="6.75" style="28" customWidth="1"/>
    <col min="7690" max="7696" width="6.625" style="28" customWidth="1"/>
    <col min="7697" max="7941" width="9" style="28"/>
    <col min="7942" max="7942" width="20.375" style="28" customWidth="1"/>
    <col min="7943" max="7943" width="8.125" style="28" customWidth="1"/>
    <col min="7944" max="7944" width="6.625" style="28" customWidth="1"/>
    <col min="7945" max="7945" width="6.75" style="28" customWidth="1"/>
    <col min="7946" max="7952" width="6.625" style="28" customWidth="1"/>
    <col min="7953" max="8197" width="9" style="28"/>
    <col min="8198" max="8198" width="20.375" style="28" customWidth="1"/>
    <col min="8199" max="8199" width="8.125" style="28" customWidth="1"/>
    <col min="8200" max="8200" width="6.625" style="28" customWidth="1"/>
    <col min="8201" max="8201" width="6.75" style="28" customWidth="1"/>
    <col min="8202" max="8208" width="6.625" style="28" customWidth="1"/>
    <col min="8209" max="8453" width="9" style="28"/>
    <col min="8454" max="8454" width="20.375" style="28" customWidth="1"/>
    <col min="8455" max="8455" width="8.125" style="28" customWidth="1"/>
    <col min="8456" max="8456" width="6.625" style="28" customWidth="1"/>
    <col min="8457" max="8457" width="6.75" style="28" customWidth="1"/>
    <col min="8458" max="8464" width="6.625" style="28" customWidth="1"/>
    <col min="8465" max="8709" width="9" style="28"/>
    <col min="8710" max="8710" width="20.375" style="28" customWidth="1"/>
    <col min="8711" max="8711" width="8.125" style="28" customWidth="1"/>
    <col min="8712" max="8712" width="6.625" style="28" customWidth="1"/>
    <col min="8713" max="8713" width="6.75" style="28" customWidth="1"/>
    <col min="8714" max="8720" width="6.625" style="28" customWidth="1"/>
    <col min="8721" max="8965" width="9" style="28"/>
    <col min="8966" max="8966" width="20.375" style="28" customWidth="1"/>
    <col min="8967" max="8967" width="8.125" style="28" customWidth="1"/>
    <col min="8968" max="8968" width="6.625" style="28" customWidth="1"/>
    <col min="8969" max="8969" width="6.75" style="28" customWidth="1"/>
    <col min="8970" max="8976" width="6.625" style="28" customWidth="1"/>
    <col min="8977" max="9221" width="9" style="28"/>
    <col min="9222" max="9222" width="20.375" style="28" customWidth="1"/>
    <col min="9223" max="9223" width="8.125" style="28" customWidth="1"/>
    <col min="9224" max="9224" width="6.625" style="28" customWidth="1"/>
    <col min="9225" max="9225" width="6.75" style="28" customWidth="1"/>
    <col min="9226" max="9232" width="6.625" style="28" customWidth="1"/>
    <col min="9233" max="9477" width="9" style="28"/>
    <col min="9478" max="9478" width="20.375" style="28" customWidth="1"/>
    <col min="9479" max="9479" width="8.125" style="28" customWidth="1"/>
    <col min="9480" max="9480" width="6.625" style="28" customWidth="1"/>
    <col min="9481" max="9481" width="6.75" style="28" customWidth="1"/>
    <col min="9482" max="9488" width="6.625" style="28" customWidth="1"/>
    <col min="9489" max="9733" width="9" style="28"/>
    <col min="9734" max="9734" width="20.375" style="28" customWidth="1"/>
    <col min="9735" max="9735" width="8.125" style="28" customWidth="1"/>
    <col min="9736" max="9736" width="6.625" style="28" customWidth="1"/>
    <col min="9737" max="9737" width="6.75" style="28" customWidth="1"/>
    <col min="9738" max="9744" width="6.625" style="28" customWidth="1"/>
    <col min="9745" max="9989" width="9" style="28"/>
    <col min="9990" max="9990" width="20.375" style="28" customWidth="1"/>
    <col min="9991" max="9991" width="8.125" style="28" customWidth="1"/>
    <col min="9992" max="9992" width="6.625" style="28" customWidth="1"/>
    <col min="9993" max="9993" width="6.75" style="28" customWidth="1"/>
    <col min="9994" max="10000" width="6.625" style="28" customWidth="1"/>
    <col min="10001" max="10245" width="9" style="28"/>
    <col min="10246" max="10246" width="20.375" style="28" customWidth="1"/>
    <col min="10247" max="10247" width="8.125" style="28" customWidth="1"/>
    <col min="10248" max="10248" width="6.625" style="28" customWidth="1"/>
    <col min="10249" max="10249" width="6.75" style="28" customWidth="1"/>
    <col min="10250" max="10256" width="6.625" style="28" customWidth="1"/>
    <col min="10257" max="10501" width="9" style="28"/>
    <col min="10502" max="10502" width="20.375" style="28" customWidth="1"/>
    <col min="10503" max="10503" width="8.125" style="28" customWidth="1"/>
    <col min="10504" max="10504" width="6.625" style="28" customWidth="1"/>
    <col min="10505" max="10505" width="6.75" style="28" customWidth="1"/>
    <col min="10506" max="10512" width="6.625" style="28" customWidth="1"/>
    <col min="10513" max="10757" width="9" style="28"/>
    <col min="10758" max="10758" width="20.375" style="28" customWidth="1"/>
    <col min="10759" max="10759" width="8.125" style="28" customWidth="1"/>
    <col min="10760" max="10760" width="6.625" style="28" customWidth="1"/>
    <col min="10761" max="10761" width="6.75" style="28" customWidth="1"/>
    <col min="10762" max="10768" width="6.625" style="28" customWidth="1"/>
    <col min="10769" max="11013" width="9" style="28"/>
    <col min="11014" max="11014" width="20.375" style="28" customWidth="1"/>
    <col min="11015" max="11015" width="8.125" style="28" customWidth="1"/>
    <col min="11016" max="11016" width="6.625" style="28" customWidth="1"/>
    <col min="11017" max="11017" width="6.75" style="28" customWidth="1"/>
    <col min="11018" max="11024" width="6.625" style="28" customWidth="1"/>
    <col min="11025" max="11269" width="9" style="28"/>
    <col min="11270" max="11270" width="20.375" style="28" customWidth="1"/>
    <col min="11271" max="11271" width="8.125" style="28" customWidth="1"/>
    <col min="11272" max="11272" width="6.625" style="28" customWidth="1"/>
    <col min="11273" max="11273" width="6.75" style="28" customWidth="1"/>
    <col min="11274" max="11280" width="6.625" style="28" customWidth="1"/>
    <col min="11281" max="11525" width="9" style="28"/>
    <col min="11526" max="11526" width="20.375" style="28" customWidth="1"/>
    <col min="11527" max="11527" width="8.125" style="28" customWidth="1"/>
    <col min="11528" max="11528" width="6.625" style="28" customWidth="1"/>
    <col min="11529" max="11529" width="6.75" style="28" customWidth="1"/>
    <col min="11530" max="11536" width="6.625" style="28" customWidth="1"/>
    <col min="11537" max="11781" width="9" style="28"/>
    <col min="11782" max="11782" width="20.375" style="28" customWidth="1"/>
    <col min="11783" max="11783" width="8.125" style="28" customWidth="1"/>
    <col min="11784" max="11784" width="6.625" style="28" customWidth="1"/>
    <col min="11785" max="11785" width="6.75" style="28" customWidth="1"/>
    <col min="11786" max="11792" width="6.625" style="28" customWidth="1"/>
    <col min="11793" max="12037" width="9" style="28"/>
    <col min="12038" max="12038" width="20.375" style="28" customWidth="1"/>
    <col min="12039" max="12039" width="8.125" style="28" customWidth="1"/>
    <col min="12040" max="12040" width="6.625" style="28" customWidth="1"/>
    <col min="12041" max="12041" width="6.75" style="28" customWidth="1"/>
    <col min="12042" max="12048" width="6.625" style="28" customWidth="1"/>
    <col min="12049" max="12293" width="9" style="28"/>
    <col min="12294" max="12294" width="20.375" style="28" customWidth="1"/>
    <col min="12295" max="12295" width="8.125" style="28" customWidth="1"/>
    <col min="12296" max="12296" width="6.625" style="28" customWidth="1"/>
    <col min="12297" max="12297" width="6.75" style="28" customWidth="1"/>
    <col min="12298" max="12304" width="6.625" style="28" customWidth="1"/>
    <col min="12305" max="12549" width="9" style="28"/>
    <col min="12550" max="12550" width="20.375" style="28" customWidth="1"/>
    <col min="12551" max="12551" width="8.125" style="28" customWidth="1"/>
    <col min="12552" max="12552" width="6.625" style="28" customWidth="1"/>
    <col min="12553" max="12553" width="6.75" style="28" customWidth="1"/>
    <col min="12554" max="12560" width="6.625" style="28" customWidth="1"/>
    <col min="12561" max="12805" width="9" style="28"/>
    <col min="12806" max="12806" width="20.375" style="28" customWidth="1"/>
    <col min="12807" max="12807" width="8.125" style="28" customWidth="1"/>
    <col min="12808" max="12808" width="6.625" style="28" customWidth="1"/>
    <col min="12809" max="12809" width="6.75" style="28" customWidth="1"/>
    <col min="12810" max="12816" width="6.625" style="28" customWidth="1"/>
    <col min="12817" max="13061" width="9" style="28"/>
    <col min="13062" max="13062" width="20.375" style="28" customWidth="1"/>
    <col min="13063" max="13063" width="8.125" style="28" customWidth="1"/>
    <col min="13064" max="13064" width="6.625" style="28" customWidth="1"/>
    <col min="13065" max="13065" width="6.75" style="28" customWidth="1"/>
    <col min="13066" max="13072" width="6.625" style="28" customWidth="1"/>
    <col min="13073" max="13317" width="9" style="28"/>
    <col min="13318" max="13318" width="20.375" style="28" customWidth="1"/>
    <col min="13319" max="13319" width="8.125" style="28" customWidth="1"/>
    <col min="13320" max="13320" width="6.625" style="28" customWidth="1"/>
    <col min="13321" max="13321" width="6.75" style="28" customWidth="1"/>
    <col min="13322" max="13328" width="6.625" style="28" customWidth="1"/>
    <col min="13329" max="13573" width="9" style="28"/>
    <col min="13574" max="13574" width="20.375" style="28" customWidth="1"/>
    <col min="13575" max="13575" width="8.125" style="28" customWidth="1"/>
    <col min="13576" max="13576" width="6.625" style="28" customWidth="1"/>
    <col min="13577" max="13577" width="6.75" style="28" customWidth="1"/>
    <col min="13578" max="13584" width="6.625" style="28" customWidth="1"/>
    <col min="13585" max="13829" width="9" style="28"/>
    <col min="13830" max="13830" width="20.375" style="28" customWidth="1"/>
    <col min="13831" max="13831" width="8.125" style="28" customWidth="1"/>
    <col min="13832" max="13832" width="6.625" style="28" customWidth="1"/>
    <col min="13833" max="13833" width="6.75" style="28" customWidth="1"/>
    <col min="13834" max="13840" width="6.625" style="28" customWidth="1"/>
    <col min="13841" max="14085" width="9" style="28"/>
    <col min="14086" max="14086" width="20.375" style="28" customWidth="1"/>
    <col min="14087" max="14087" width="8.125" style="28" customWidth="1"/>
    <col min="14088" max="14088" width="6.625" style="28" customWidth="1"/>
    <col min="14089" max="14089" width="6.75" style="28" customWidth="1"/>
    <col min="14090" max="14096" width="6.625" style="28" customWidth="1"/>
    <col min="14097" max="14341" width="9" style="28"/>
    <col min="14342" max="14342" width="20.375" style="28" customWidth="1"/>
    <col min="14343" max="14343" width="8.125" style="28" customWidth="1"/>
    <col min="14344" max="14344" width="6.625" style="28" customWidth="1"/>
    <col min="14345" max="14345" width="6.75" style="28" customWidth="1"/>
    <col min="14346" max="14352" width="6.625" style="28" customWidth="1"/>
    <col min="14353" max="14597" width="9" style="28"/>
    <col min="14598" max="14598" width="20.375" style="28" customWidth="1"/>
    <col min="14599" max="14599" width="8.125" style="28" customWidth="1"/>
    <col min="14600" max="14600" width="6.625" style="28" customWidth="1"/>
    <col min="14601" max="14601" width="6.75" style="28" customWidth="1"/>
    <col min="14602" max="14608" width="6.625" style="28" customWidth="1"/>
    <col min="14609" max="14853" width="9" style="28"/>
    <col min="14854" max="14854" width="20.375" style="28" customWidth="1"/>
    <col min="14855" max="14855" width="8.125" style="28" customWidth="1"/>
    <col min="14856" max="14856" width="6.625" style="28" customWidth="1"/>
    <col min="14857" max="14857" width="6.75" style="28" customWidth="1"/>
    <col min="14858" max="14864" width="6.625" style="28" customWidth="1"/>
    <col min="14865" max="15109" width="9" style="28"/>
    <col min="15110" max="15110" width="20.375" style="28" customWidth="1"/>
    <col min="15111" max="15111" width="8.125" style="28" customWidth="1"/>
    <col min="15112" max="15112" width="6.625" style="28" customWidth="1"/>
    <col min="15113" max="15113" width="6.75" style="28" customWidth="1"/>
    <col min="15114" max="15120" width="6.625" style="28" customWidth="1"/>
    <col min="15121" max="15365" width="9" style="28"/>
    <col min="15366" max="15366" width="20.375" style="28" customWidth="1"/>
    <col min="15367" max="15367" width="8.125" style="28" customWidth="1"/>
    <col min="15368" max="15368" width="6.625" style="28" customWidth="1"/>
    <col min="15369" max="15369" width="6.75" style="28" customWidth="1"/>
    <col min="15370" max="15376" width="6.625" style="28" customWidth="1"/>
    <col min="15377" max="15621" width="9" style="28"/>
    <col min="15622" max="15622" width="20.375" style="28" customWidth="1"/>
    <col min="15623" max="15623" width="8.125" style="28" customWidth="1"/>
    <col min="15624" max="15624" width="6.625" style="28" customWidth="1"/>
    <col min="15625" max="15625" width="6.75" style="28" customWidth="1"/>
    <col min="15626" max="15632" width="6.625" style="28" customWidth="1"/>
    <col min="15633" max="15877" width="9" style="28"/>
    <col min="15878" max="15878" width="20.375" style="28" customWidth="1"/>
    <col min="15879" max="15879" width="8.125" style="28" customWidth="1"/>
    <col min="15880" max="15880" width="6.625" style="28" customWidth="1"/>
    <col min="15881" max="15881" width="6.75" style="28" customWidth="1"/>
    <col min="15882" max="15888" width="6.625" style="28" customWidth="1"/>
    <col min="15889" max="16133" width="9" style="28"/>
    <col min="16134" max="16134" width="20.375" style="28" customWidth="1"/>
    <col min="16135" max="16135" width="8.125" style="28" customWidth="1"/>
    <col min="16136" max="16136" width="6.625" style="28" customWidth="1"/>
    <col min="16137" max="16137" width="6.75" style="28" customWidth="1"/>
    <col min="16138" max="16144" width="6.625" style="28" customWidth="1"/>
    <col min="16145" max="16384" width="9" style="28"/>
  </cols>
  <sheetData>
    <row r="1" spans="1:22" s="1" customFormat="1" ht="9" customHeight="1">
      <c r="B1" s="80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</row>
    <row r="2" spans="1:22" s="1" customFormat="1" ht="36" customHeight="1">
      <c r="A2" s="121" t="s">
        <v>0</v>
      </c>
      <c r="B2" s="44"/>
      <c r="C2" s="123" t="s">
        <v>148</v>
      </c>
      <c r="D2" s="123" t="s">
        <v>143</v>
      </c>
      <c r="E2" s="125" t="s">
        <v>413</v>
      </c>
      <c r="F2" s="125"/>
      <c r="G2" s="125"/>
      <c r="H2" s="125"/>
      <c r="I2" s="126" t="s">
        <v>415</v>
      </c>
      <c r="J2" s="126"/>
      <c r="K2" s="126"/>
      <c r="L2" s="126"/>
      <c r="M2" s="119" t="s">
        <v>416</v>
      </c>
      <c r="N2" s="119"/>
      <c r="O2" s="119"/>
      <c r="P2" s="119"/>
      <c r="Q2" s="120" t="s">
        <v>418</v>
      </c>
      <c r="R2" s="120"/>
      <c r="S2" s="120"/>
      <c r="T2" s="120"/>
    </row>
    <row r="3" spans="1:22" s="1" customFormat="1" ht="45" customHeight="1">
      <c r="A3" s="122"/>
      <c r="B3" s="45"/>
      <c r="C3" s="124"/>
      <c r="D3" s="124"/>
      <c r="E3" s="19" t="s">
        <v>412</v>
      </c>
      <c r="F3" s="19" t="s">
        <v>420</v>
      </c>
      <c r="G3" s="87" t="s">
        <v>419</v>
      </c>
      <c r="H3" s="20" t="s">
        <v>144</v>
      </c>
      <c r="I3" s="19" t="s">
        <v>414</v>
      </c>
      <c r="J3" s="19" t="s">
        <v>420</v>
      </c>
      <c r="K3" s="89" t="s">
        <v>419</v>
      </c>
      <c r="L3" s="20" t="s">
        <v>145</v>
      </c>
      <c r="M3" s="19" t="s">
        <v>412</v>
      </c>
      <c r="N3" s="19" t="s">
        <v>420</v>
      </c>
      <c r="O3" s="88" t="s">
        <v>419</v>
      </c>
      <c r="P3" s="20" t="s">
        <v>146</v>
      </c>
      <c r="Q3" s="19" t="s">
        <v>417</v>
      </c>
      <c r="R3" s="19" t="s">
        <v>420</v>
      </c>
      <c r="S3" s="90" t="s">
        <v>419</v>
      </c>
      <c r="T3" s="20" t="s">
        <v>147</v>
      </c>
    </row>
    <row r="4" spans="1:22" s="1" customFormat="1" ht="12" customHeight="1">
      <c r="A4" s="2"/>
      <c r="B4" s="81"/>
      <c r="C4" s="53">
        <f>C5/D5</f>
        <v>0.18360365903861403</v>
      </c>
      <c r="D4" s="3"/>
      <c r="E4" s="43"/>
      <c r="F4" s="43"/>
      <c r="G4" s="43"/>
      <c r="H4" s="40">
        <f>8/19</f>
        <v>0.42105263157894735</v>
      </c>
      <c r="I4" s="43"/>
      <c r="J4" s="43"/>
      <c r="K4" s="43"/>
      <c r="L4" s="40">
        <f>4/81</f>
        <v>4.9382716049382713E-2</v>
      </c>
      <c r="M4" s="43"/>
      <c r="N4" s="43"/>
      <c r="O4" s="43"/>
      <c r="P4" s="40">
        <f>2/19</f>
        <v>0.10526315789473684</v>
      </c>
      <c r="Q4" s="43"/>
      <c r="R4" s="43"/>
      <c r="S4" s="43"/>
      <c r="T4" s="40">
        <f>3/4</f>
        <v>0.75</v>
      </c>
    </row>
    <row r="5" spans="1:22" s="6" customFormat="1" ht="12" customHeight="1">
      <c r="A5" s="4" t="s">
        <v>1</v>
      </c>
      <c r="B5" s="4"/>
      <c r="C5" s="17">
        <f>C7+C18+C24+C32+C41+C50+C59+C66+C72+C79+C85+C93+C104+C118+C124+C131+C142</f>
        <v>423704</v>
      </c>
      <c r="D5" s="17">
        <f>D7+D18+D24+D32+D41+D50+D59+D66+D72+D79+D85+D93+D104+D118+D124+D131+D142</f>
        <v>2307710</v>
      </c>
      <c r="E5" s="21">
        <f t="shared" ref="E5:M5" si="0">E7+E18+E24+E32+E41+E50+E59+E66+E72+E79+E85+E93+E104+E118+E124+E131</f>
        <v>494003</v>
      </c>
      <c r="F5" s="31">
        <f t="shared" si="0"/>
        <v>92269</v>
      </c>
      <c r="G5" s="31">
        <f t="shared" si="0"/>
        <v>51627</v>
      </c>
      <c r="H5" s="31">
        <f t="shared" si="0"/>
        <v>276399</v>
      </c>
      <c r="I5" s="21">
        <f t="shared" si="0"/>
        <v>664534</v>
      </c>
      <c r="J5" s="31">
        <f>J7+J18+J24+J32+J41+J50+J59+J66+J72+J79+J85+J93+J104+J118+J124+J131</f>
        <v>87846</v>
      </c>
      <c r="K5" s="31">
        <f>K7+K18+K24+K32+K41+K50+K59+K66+K72+K79+K85+K93+K104+K118+K124+K131</f>
        <v>6134</v>
      </c>
      <c r="L5" s="31">
        <f>L7+L18+L24+L32+L41+L50+L59+L66+L72+L79+L85+L93+L104+L118+L124+L131</f>
        <v>44565</v>
      </c>
      <c r="M5" s="21">
        <f t="shared" si="0"/>
        <v>309719</v>
      </c>
      <c r="N5" s="31">
        <f>N7+N18+N24+N32+N41+N50+N59+N66+N72+N79+N85+N93+N104+N118+N124+N131</f>
        <v>48460</v>
      </c>
      <c r="O5" s="31">
        <f>O7+O18+O24+O32+O41+O50+O59+O66+O72+O79+O85+O93+O104+O118+O124+O131</f>
        <v>3143</v>
      </c>
      <c r="P5" s="31">
        <f>P7+P18+P24+P32+P41+P50+P59+P66+P72+P79+P85+P93+P104+P118+P124+P131</f>
        <v>18501</v>
      </c>
      <c r="Q5" s="22">
        <f>Q144+Q145+Q146+Q147</f>
        <v>839454</v>
      </c>
      <c r="R5" s="22">
        <f>C144+C145+C146+C147</f>
        <v>195129</v>
      </c>
      <c r="S5" s="31">
        <f>S144+S145+S146</f>
        <v>184312</v>
      </c>
      <c r="T5" s="31">
        <f>T144+T145+T146</f>
        <v>802223</v>
      </c>
      <c r="U5" s="118"/>
      <c r="V5" s="118"/>
    </row>
    <row r="6" spans="1:22" s="1" customFormat="1" ht="12" customHeight="1" thickBot="1">
      <c r="A6" s="2"/>
      <c r="B6" s="81"/>
      <c r="C6" s="94">
        <f>F5+J5+N5+R5</f>
        <v>423704</v>
      </c>
      <c r="D6" s="5">
        <f>E5+I5+M5+Q5</f>
        <v>2307710</v>
      </c>
      <c r="E6" s="41"/>
      <c r="F6" s="42">
        <f>F5/E5</f>
        <v>0.18677821794604485</v>
      </c>
      <c r="G6" s="93">
        <f>G5/F5</f>
        <v>0.55952703508220525</v>
      </c>
      <c r="H6" s="92">
        <f>H5/E5</f>
        <v>0.55950874792258343</v>
      </c>
      <c r="I6" s="42"/>
      <c r="J6" s="95">
        <f>J5/I5</f>
        <v>0.1321918818299741</v>
      </c>
      <c r="K6" s="93">
        <f>K5/J5</f>
        <v>6.982674225348906E-2</v>
      </c>
      <c r="L6" s="92">
        <f>L5/I5</f>
        <v>6.7062031438571992E-2</v>
      </c>
      <c r="M6" s="23"/>
      <c r="N6" s="33">
        <f>N5/M5</f>
        <v>0.15646440806020942</v>
      </c>
      <c r="O6" s="92">
        <f>O5/N5</f>
        <v>6.4857614527445318E-2</v>
      </c>
      <c r="P6" s="92">
        <f>P5/M5</f>
        <v>5.9734791859718001E-2</v>
      </c>
      <c r="Q6" s="23"/>
      <c r="R6" s="33">
        <f>R5/Q5</f>
        <v>0.23244751945907696</v>
      </c>
      <c r="S6" s="91">
        <f>S5/R5</f>
        <v>0.94456487759379693</v>
      </c>
      <c r="T6" s="33">
        <f>T5/Q5</f>
        <v>0.95564855251151348</v>
      </c>
    </row>
    <row r="7" spans="1:22" s="6" customFormat="1" ht="12" customHeight="1">
      <c r="A7" s="13" t="s">
        <v>2</v>
      </c>
      <c r="B7" s="84">
        <f>C7/D7</f>
        <v>0.15752729119065753</v>
      </c>
      <c r="C7" s="46">
        <f>SUM(C8:C17)</f>
        <v>12410</v>
      </c>
      <c r="D7" s="14">
        <v>78780</v>
      </c>
      <c r="E7" s="24">
        <f t="shared" ref="E7:H7" si="1">SUM(E8:E17)</f>
        <v>0</v>
      </c>
      <c r="F7" s="24">
        <f t="shared" si="1"/>
        <v>0</v>
      </c>
      <c r="G7" s="24">
        <f t="shared" si="1"/>
        <v>0</v>
      </c>
      <c r="H7" s="24">
        <f t="shared" si="1"/>
        <v>0</v>
      </c>
      <c r="I7" s="24">
        <f>SUM(I8:I17)</f>
        <v>33632</v>
      </c>
      <c r="J7" s="24">
        <f t="shared" ref="J7:P7" si="2">SUM(J8:J17)</f>
        <v>4799</v>
      </c>
      <c r="K7" s="24">
        <f t="shared" si="2"/>
        <v>0</v>
      </c>
      <c r="L7" s="24">
        <f t="shared" si="2"/>
        <v>0</v>
      </c>
      <c r="M7" s="24">
        <f t="shared" si="2"/>
        <v>45148</v>
      </c>
      <c r="N7" s="24">
        <f t="shared" si="2"/>
        <v>7611</v>
      </c>
      <c r="O7" s="24">
        <f t="shared" si="2"/>
        <v>0</v>
      </c>
      <c r="P7" s="24">
        <f t="shared" si="2"/>
        <v>0</v>
      </c>
      <c r="Q7" s="25"/>
      <c r="R7" s="25"/>
      <c r="S7" s="25"/>
      <c r="T7" s="25"/>
    </row>
    <row r="8" spans="1:22" s="1" customFormat="1" ht="12" customHeight="1">
      <c r="A8" s="39" t="s">
        <v>3</v>
      </c>
      <c r="B8" s="85">
        <f t="shared" ref="B8:B71" si="3">C8/D8</f>
        <v>0.12520064205457465</v>
      </c>
      <c r="C8" s="47">
        <f>' GUS poprodukcyjny 2015'!C20</f>
        <v>390</v>
      </c>
      <c r="D8" s="7">
        <v>3115</v>
      </c>
      <c r="E8" s="21">
        <v>0</v>
      </c>
      <c r="F8" s="21">
        <v>0</v>
      </c>
      <c r="G8" s="21">
        <v>0</v>
      </c>
      <c r="H8" s="21">
        <v>0</v>
      </c>
      <c r="I8" s="21">
        <f>D8</f>
        <v>3115</v>
      </c>
      <c r="J8" s="21">
        <f>C8</f>
        <v>390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/>
      <c r="R8" s="21"/>
      <c r="S8" s="21"/>
      <c r="T8" s="21"/>
    </row>
    <row r="9" spans="1:22" s="1" customFormat="1" ht="12" customHeight="1">
      <c r="A9" s="36" t="s">
        <v>4</v>
      </c>
      <c r="B9" s="85">
        <f t="shared" si="3"/>
        <v>0.1584649575363124</v>
      </c>
      <c r="C9" s="48">
        <f>' GUS poprodukcyjny 2015'!C24</f>
        <v>3993</v>
      </c>
      <c r="D9" s="7">
        <v>25198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f>D9</f>
        <v>25198</v>
      </c>
      <c r="N9" s="21">
        <f>C9</f>
        <v>3993</v>
      </c>
      <c r="O9" s="21">
        <v>0</v>
      </c>
      <c r="P9" s="21">
        <v>0</v>
      </c>
      <c r="Q9" s="21"/>
      <c r="R9" s="21"/>
      <c r="S9" s="21"/>
      <c r="T9" s="21"/>
    </row>
    <row r="10" spans="1:22" s="1" customFormat="1" ht="12" customHeight="1">
      <c r="A10" s="39" t="s">
        <v>5</v>
      </c>
      <c r="B10" s="85">
        <f t="shared" si="3"/>
        <v>0.14076096229312404</v>
      </c>
      <c r="C10" s="77">
        <f>' GUS poprodukcyjny 2015'!C38</f>
        <v>825</v>
      </c>
      <c r="D10" s="7">
        <v>5861</v>
      </c>
      <c r="E10" s="21">
        <v>0</v>
      </c>
      <c r="F10" s="21">
        <v>0</v>
      </c>
      <c r="G10" s="21">
        <v>0</v>
      </c>
      <c r="H10" s="21">
        <v>0</v>
      </c>
      <c r="I10" s="21">
        <f t="shared" ref="I10:I16" si="4">D10</f>
        <v>5861</v>
      </c>
      <c r="J10" s="21">
        <f>C10</f>
        <v>825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/>
      <c r="R10" s="21"/>
      <c r="S10" s="21"/>
      <c r="T10" s="21"/>
    </row>
    <row r="11" spans="1:22" s="1" customFormat="1" ht="12" customHeight="1">
      <c r="A11" s="39" t="s">
        <v>6</v>
      </c>
      <c r="B11" s="85">
        <f t="shared" si="3"/>
        <v>0.13747645951035781</v>
      </c>
      <c r="C11" s="77">
        <f>' GUS poprodukcyjny 2015'!C86</f>
        <v>584</v>
      </c>
      <c r="D11" s="7">
        <v>4248</v>
      </c>
      <c r="E11" s="21">
        <v>0</v>
      </c>
      <c r="F11" s="21">
        <v>0</v>
      </c>
      <c r="G11" s="21">
        <v>0</v>
      </c>
      <c r="H11" s="21">
        <v>0</v>
      </c>
      <c r="I11" s="21">
        <f t="shared" si="4"/>
        <v>4248</v>
      </c>
      <c r="J11" s="21">
        <f t="shared" ref="J11:J17" si="5">C11</f>
        <v>584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/>
      <c r="R11" s="21"/>
      <c r="S11" s="21"/>
      <c r="T11" s="21"/>
    </row>
    <row r="12" spans="1:22" s="1" customFormat="1" ht="12" customHeight="1">
      <c r="A12" s="39" t="s">
        <v>7</v>
      </c>
      <c r="B12" s="85">
        <f t="shared" si="3"/>
        <v>0.15625608094960108</v>
      </c>
      <c r="C12" s="77">
        <f>' GUS poprodukcyjny 2015'!C112</f>
        <v>803</v>
      </c>
      <c r="D12" s="7">
        <v>5139</v>
      </c>
      <c r="E12" s="21">
        <v>0</v>
      </c>
      <c r="F12" s="21">
        <v>0</v>
      </c>
      <c r="G12" s="21">
        <v>0</v>
      </c>
      <c r="H12" s="21">
        <v>0</v>
      </c>
      <c r="I12" s="21">
        <f t="shared" si="4"/>
        <v>5139</v>
      </c>
      <c r="J12" s="21">
        <f t="shared" si="5"/>
        <v>803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/>
      <c r="R12" s="21"/>
      <c r="S12" s="21"/>
      <c r="T12" s="21"/>
    </row>
    <row r="13" spans="1:22" s="1" customFormat="1" ht="12" customHeight="1">
      <c r="A13" s="36" t="s">
        <v>8</v>
      </c>
      <c r="B13" s="85">
        <f t="shared" si="3"/>
        <v>0.18135338345864663</v>
      </c>
      <c r="C13" s="78">
        <f>' GUS poprodukcyjny 2015'!C128</f>
        <v>3618</v>
      </c>
      <c r="D13" s="7">
        <v>19950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f>D13</f>
        <v>19950</v>
      </c>
      <c r="N13" s="21">
        <f>C13</f>
        <v>3618</v>
      </c>
      <c r="O13" s="21">
        <v>0</v>
      </c>
      <c r="P13" s="21">
        <v>0</v>
      </c>
      <c r="Q13" s="21"/>
      <c r="R13" s="21"/>
      <c r="S13" s="21"/>
      <c r="T13" s="21"/>
    </row>
    <row r="14" spans="1:22" s="1" customFormat="1" ht="12" customHeight="1">
      <c r="A14" s="39" t="s">
        <v>9</v>
      </c>
      <c r="B14" s="85">
        <f t="shared" si="3"/>
        <v>0.14057421451787649</v>
      </c>
      <c r="C14" s="77">
        <f>' GUS poprodukcyjny 2015'!C150</f>
        <v>519</v>
      </c>
      <c r="D14" s="7">
        <v>3692</v>
      </c>
      <c r="E14" s="21">
        <v>0</v>
      </c>
      <c r="F14" s="21">
        <v>0</v>
      </c>
      <c r="G14" s="21">
        <v>0</v>
      </c>
      <c r="H14" s="21">
        <v>0</v>
      </c>
      <c r="I14" s="21">
        <f t="shared" si="4"/>
        <v>3692</v>
      </c>
      <c r="J14" s="21">
        <f t="shared" si="5"/>
        <v>519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/>
      <c r="R14" s="21"/>
      <c r="S14" s="21"/>
      <c r="T14" s="21"/>
    </row>
    <row r="15" spans="1:22" s="1" customFormat="1" ht="12" customHeight="1">
      <c r="A15" s="39" t="s">
        <v>10</v>
      </c>
      <c r="B15" s="85">
        <f t="shared" si="3"/>
        <v>0.15471283319593296</v>
      </c>
      <c r="C15" s="77">
        <f>' GUS poprodukcyjny 2015'!C229</f>
        <v>563</v>
      </c>
      <c r="D15" s="7">
        <v>3639</v>
      </c>
      <c r="E15" s="21">
        <v>0</v>
      </c>
      <c r="F15" s="21">
        <v>0</v>
      </c>
      <c r="G15" s="21">
        <v>0</v>
      </c>
      <c r="H15" s="21">
        <v>0</v>
      </c>
      <c r="I15" s="21">
        <f t="shared" si="4"/>
        <v>3639</v>
      </c>
      <c r="J15" s="21">
        <f t="shared" si="5"/>
        <v>563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/>
      <c r="R15" s="21"/>
      <c r="S15" s="21"/>
      <c r="T15" s="21"/>
    </row>
    <row r="16" spans="1:22" s="1" customFormat="1" ht="12" customHeight="1">
      <c r="A16" s="39" t="s">
        <v>11</v>
      </c>
      <c r="B16" s="85">
        <f t="shared" si="3"/>
        <v>0.15210964794410106</v>
      </c>
      <c r="C16" s="77">
        <f>' GUS poprodukcyjny 2015'!C249</f>
        <v>566</v>
      </c>
      <c r="D16" s="7">
        <v>3721</v>
      </c>
      <c r="E16" s="21">
        <v>0</v>
      </c>
      <c r="F16" s="21">
        <v>0</v>
      </c>
      <c r="G16" s="21">
        <v>0</v>
      </c>
      <c r="H16" s="21">
        <v>0</v>
      </c>
      <c r="I16" s="21">
        <f t="shared" si="4"/>
        <v>3721</v>
      </c>
      <c r="J16" s="21">
        <f t="shared" si="5"/>
        <v>566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/>
      <c r="R16" s="21"/>
      <c r="S16" s="21"/>
      <c r="T16" s="21"/>
    </row>
    <row r="17" spans="1:20" s="1" customFormat="1" ht="12" customHeight="1" thickBot="1">
      <c r="A17" s="38" t="s">
        <v>12</v>
      </c>
      <c r="B17" s="85">
        <f t="shared" si="3"/>
        <v>0.13018733696940954</v>
      </c>
      <c r="C17" s="79">
        <f>' GUS poprodukcyjny 2015'!C251</f>
        <v>549</v>
      </c>
      <c r="D17" s="15">
        <v>4217</v>
      </c>
      <c r="E17" s="21">
        <v>0</v>
      </c>
      <c r="F17" s="21">
        <v>0</v>
      </c>
      <c r="G17" s="21">
        <v>0</v>
      </c>
      <c r="H17" s="21">
        <v>0</v>
      </c>
      <c r="I17" s="26">
        <f>D17</f>
        <v>4217</v>
      </c>
      <c r="J17" s="21">
        <f t="shared" si="5"/>
        <v>549</v>
      </c>
      <c r="K17" s="21">
        <v>0</v>
      </c>
      <c r="L17" s="21">
        <v>0</v>
      </c>
      <c r="M17" s="26">
        <v>0</v>
      </c>
      <c r="N17" s="21">
        <v>0</v>
      </c>
      <c r="O17" s="21">
        <v>0</v>
      </c>
      <c r="P17" s="21">
        <v>0</v>
      </c>
      <c r="Q17" s="26"/>
      <c r="R17" s="26"/>
      <c r="S17" s="26"/>
      <c r="T17" s="26"/>
    </row>
    <row r="18" spans="1:20" s="6" customFormat="1" ht="12" customHeight="1">
      <c r="A18" s="13" t="s">
        <v>13</v>
      </c>
      <c r="B18" s="84">
        <f t="shared" si="3"/>
        <v>0.16593705693025759</v>
      </c>
      <c r="C18" s="46">
        <f>SUM(C19:C23)</f>
        <v>16034</v>
      </c>
      <c r="D18" s="14">
        <v>96627</v>
      </c>
      <c r="E18" s="24">
        <f>SUM(E19:E23)</f>
        <v>40043</v>
      </c>
      <c r="F18" s="24">
        <f t="shared" ref="F18:P18" si="6">SUM(F19:F23)</f>
        <v>7557</v>
      </c>
      <c r="G18" s="24">
        <f t="shared" si="6"/>
        <v>0</v>
      </c>
      <c r="H18" s="24">
        <f t="shared" si="6"/>
        <v>0</v>
      </c>
      <c r="I18" s="24">
        <f t="shared" si="6"/>
        <v>20716</v>
      </c>
      <c r="J18" s="24">
        <f t="shared" si="6"/>
        <v>2887</v>
      </c>
      <c r="K18" s="24">
        <f t="shared" si="6"/>
        <v>0</v>
      </c>
      <c r="L18" s="24">
        <f t="shared" si="6"/>
        <v>0</v>
      </c>
      <c r="M18" s="24">
        <f t="shared" si="6"/>
        <v>35868</v>
      </c>
      <c r="N18" s="24">
        <f t="shared" si="6"/>
        <v>5590</v>
      </c>
      <c r="O18" s="24">
        <f t="shared" si="6"/>
        <v>0</v>
      </c>
      <c r="P18" s="24">
        <f t="shared" si="6"/>
        <v>0</v>
      </c>
      <c r="Q18" s="25"/>
      <c r="R18" s="25"/>
      <c r="S18" s="25"/>
      <c r="T18" s="25"/>
    </row>
    <row r="19" spans="1:20" s="1" customFormat="1" ht="12" customHeight="1">
      <c r="A19" s="34" t="s">
        <v>14</v>
      </c>
      <c r="B19" s="85">
        <f t="shared" si="3"/>
        <v>0.18872212371700423</v>
      </c>
      <c r="C19" s="50">
        <f>' GUS poprodukcyjny 2015'!C34</f>
        <v>7557</v>
      </c>
      <c r="D19" s="7">
        <v>40043</v>
      </c>
      <c r="E19" s="21">
        <f>D19</f>
        <v>40043</v>
      </c>
      <c r="F19" s="21">
        <f>C19</f>
        <v>7557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/>
      <c r="R19" s="21"/>
      <c r="S19" s="21"/>
      <c r="T19" s="21"/>
    </row>
    <row r="20" spans="1:20" s="1" customFormat="1" ht="12" customHeight="1">
      <c r="A20" s="36" t="s">
        <v>15</v>
      </c>
      <c r="B20" s="85">
        <f t="shared" si="3"/>
        <v>0.14410388885010122</v>
      </c>
      <c r="C20" s="48">
        <f>' GUS poprodukcyjny 2015'!C22</f>
        <v>2064</v>
      </c>
      <c r="D20" s="7">
        <v>14323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f>D20</f>
        <v>14323</v>
      </c>
      <c r="N20" s="21">
        <f>C20</f>
        <v>2064</v>
      </c>
      <c r="O20" s="21">
        <v>0</v>
      </c>
      <c r="P20" s="21">
        <v>0</v>
      </c>
      <c r="Q20" s="21"/>
      <c r="R20" s="21"/>
      <c r="S20" s="21"/>
      <c r="T20" s="21"/>
    </row>
    <row r="21" spans="1:20" s="1" customFormat="1" ht="12" customHeight="1">
      <c r="A21" s="39" t="s">
        <v>16</v>
      </c>
      <c r="B21" s="85">
        <f t="shared" si="3"/>
        <v>0.13881357770306907</v>
      </c>
      <c r="C21" s="47">
        <f>' GUS poprodukcyjny 2015'!C36</f>
        <v>2560</v>
      </c>
      <c r="D21" s="7">
        <v>18442</v>
      </c>
      <c r="E21" s="21">
        <v>0</v>
      </c>
      <c r="F21" s="21">
        <v>0</v>
      </c>
      <c r="G21" s="21">
        <v>0</v>
      </c>
      <c r="H21" s="21">
        <v>0</v>
      </c>
      <c r="I21" s="21">
        <f>D21</f>
        <v>18442</v>
      </c>
      <c r="J21" s="21">
        <f>C21</f>
        <v>2560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/>
      <c r="R21" s="21"/>
      <c r="S21" s="21"/>
      <c r="T21" s="21"/>
    </row>
    <row r="22" spans="1:20" s="1" customFormat="1" ht="12" customHeight="1">
      <c r="A22" s="36" t="s">
        <v>17</v>
      </c>
      <c r="B22" s="85">
        <f t="shared" si="3"/>
        <v>0.16365746112787188</v>
      </c>
      <c r="C22" s="48">
        <f>' GUS poprodukcyjny 2015'!C44</f>
        <v>3526</v>
      </c>
      <c r="D22" s="7">
        <v>21545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f>D22</f>
        <v>21545</v>
      </c>
      <c r="N22" s="21">
        <f>C22</f>
        <v>3526</v>
      </c>
      <c r="O22" s="21">
        <v>0</v>
      </c>
      <c r="P22" s="21">
        <v>0</v>
      </c>
      <c r="Q22" s="21"/>
      <c r="R22" s="21"/>
      <c r="S22" s="21"/>
      <c r="T22" s="21"/>
    </row>
    <row r="23" spans="1:20" s="1" customFormat="1" ht="12" customHeight="1" thickBot="1">
      <c r="A23" s="38" t="s">
        <v>18</v>
      </c>
      <c r="B23" s="85">
        <f t="shared" si="3"/>
        <v>0.14379947229551451</v>
      </c>
      <c r="C23" s="49">
        <f>' GUS poprodukcyjny 2015'!C88</f>
        <v>327</v>
      </c>
      <c r="D23" s="15">
        <v>2274</v>
      </c>
      <c r="E23" s="21">
        <v>0</v>
      </c>
      <c r="F23" s="21">
        <v>0</v>
      </c>
      <c r="G23" s="21">
        <v>0</v>
      </c>
      <c r="H23" s="21">
        <v>0</v>
      </c>
      <c r="I23" s="21">
        <f>D23</f>
        <v>2274</v>
      </c>
      <c r="J23" s="21">
        <f>C23</f>
        <v>327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6"/>
      <c r="R23" s="26"/>
      <c r="S23" s="26"/>
      <c r="T23" s="26"/>
    </row>
    <row r="24" spans="1:20" s="6" customFormat="1" ht="12" customHeight="1">
      <c r="A24" s="13" t="s">
        <v>19</v>
      </c>
      <c r="B24" s="84">
        <f t="shared" si="3"/>
        <v>0.16796456132332518</v>
      </c>
      <c r="C24" s="46">
        <f>SUM(C25:C31)</f>
        <v>9555</v>
      </c>
      <c r="D24" s="14">
        <v>56887</v>
      </c>
      <c r="E24" s="24">
        <f>SUM(E25:E31)</f>
        <v>13976</v>
      </c>
      <c r="F24" s="24">
        <f t="shared" ref="F24:P24" si="7">SUM(F25:F31)</f>
        <v>2867</v>
      </c>
      <c r="G24" s="24">
        <f t="shared" si="7"/>
        <v>2867</v>
      </c>
      <c r="H24" s="24">
        <f t="shared" si="7"/>
        <v>13976</v>
      </c>
      <c r="I24" s="24">
        <f t="shared" si="7"/>
        <v>24410</v>
      </c>
      <c r="J24" s="24">
        <f t="shared" si="7"/>
        <v>3545</v>
      </c>
      <c r="K24" s="24">
        <f t="shared" si="7"/>
        <v>0</v>
      </c>
      <c r="L24" s="24">
        <f t="shared" si="7"/>
        <v>0</v>
      </c>
      <c r="M24" s="24">
        <f t="shared" si="7"/>
        <v>18501</v>
      </c>
      <c r="N24" s="24">
        <f t="shared" si="7"/>
        <v>3143</v>
      </c>
      <c r="O24" s="24">
        <f t="shared" si="7"/>
        <v>3143</v>
      </c>
      <c r="P24" s="24">
        <f t="shared" si="7"/>
        <v>18501</v>
      </c>
      <c r="Q24" s="25"/>
      <c r="R24" s="25"/>
      <c r="S24" s="25"/>
      <c r="T24" s="25"/>
    </row>
    <row r="25" spans="1:20" s="1" customFormat="1" ht="12" customHeight="1">
      <c r="A25" s="34" t="s">
        <v>20</v>
      </c>
      <c r="B25" s="85">
        <f t="shared" si="3"/>
        <v>0.20513737836290785</v>
      </c>
      <c r="C25" s="50">
        <f>' GUS poprodukcyjny 2015'!C46</f>
        <v>2867</v>
      </c>
      <c r="D25" s="8">
        <v>13976</v>
      </c>
      <c r="E25" s="21">
        <f>D25</f>
        <v>13976</v>
      </c>
      <c r="F25" s="21">
        <f>C25</f>
        <v>2867</v>
      </c>
      <c r="G25" s="86">
        <f>C25</f>
        <v>2867</v>
      </c>
      <c r="H25" s="31">
        <f>D25</f>
        <v>13976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/>
      <c r="R25" s="21"/>
      <c r="S25" s="21"/>
      <c r="T25" s="21"/>
    </row>
    <row r="26" spans="1:20" s="1" customFormat="1" ht="12" customHeight="1">
      <c r="A26" s="36" t="s">
        <v>21</v>
      </c>
      <c r="B26" s="85">
        <f t="shared" si="3"/>
        <v>0.16819111158936834</v>
      </c>
      <c r="C26" s="48">
        <f>' GUS poprodukcyjny 2015'!C42</f>
        <v>1563</v>
      </c>
      <c r="D26" s="8">
        <v>9293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32">
        <f>D26</f>
        <v>9293</v>
      </c>
      <c r="N26" s="21">
        <f>C26</f>
        <v>1563</v>
      </c>
      <c r="O26" s="86">
        <f>C26</f>
        <v>1563</v>
      </c>
      <c r="P26" s="31">
        <f>D26</f>
        <v>9293</v>
      </c>
      <c r="Q26" s="21"/>
      <c r="R26" s="21"/>
      <c r="S26" s="21"/>
      <c r="T26" s="21"/>
    </row>
    <row r="27" spans="1:20" s="1" customFormat="1" ht="12" customHeight="1">
      <c r="A27" s="39" t="s">
        <v>22</v>
      </c>
      <c r="B27" s="85">
        <f t="shared" si="3"/>
        <v>0.13229109526421648</v>
      </c>
      <c r="C27" s="47">
        <f>' GUS poprodukcyjny 2015'!C48</f>
        <v>1447</v>
      </c>
      <c r="D27" s="7">
        <v>10938</v>
      </c>
      <c r="E27" s="21">
        <v>0</v>
      </c>
      <c r="F27" s="21">
        <v>0</v>
      </c>
      <c r="G27" s="21">
        <v>0</v>
      </c>
      <c r="H27" s="21">
        <v>0</v>
      </c>
      <c r="I27" s="21">
        <f>D27</f>
        <v>10938</v>
      </c>
      <c r="J27" s="21">
        <f>C27</f>
        <v>1447</v>
      </c>
      <c r="K27" s="21">
        <v>0</v>
      </c>
      <c r="L27" s="21">
        <v>0</v>
      </c>
      <c r="M27" s="32">
        <v>0</v>
      </c>
      <c r="N27" s="21">
        <v>0</v>
      </c>
      <c r="O27" s="32">
        <v>0</v>
      </c>
      <c r="P27" s="21">
        <v>0</v>
      </c>
      <c r="Q27" s="21"/>
      <c r="R27" s="21"/>
      <c r="S27" s="21"/>
      <c r="T27" s="21"/>
    </row>
    <row r="28" spans="1:20" s="1" customFormat="1" ht="12" customHeight="1">
      <c r="A28" s="36" t="s">
        <v>23</v>
      </c>
      <c r="B28" s="85">
        <f t="shared" si="3"/>
        <v>0.17158992180712423</v>
      </c>
      <c r="C28" s="48">
        <f>' GUS poprodukcyjny 2015'!C52</f>
        <v>1580</v>
      </c>
      <c r="D28" s="8">
        <v>9208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32">
        <f>D28</f>
        <v>9208</v>
      </c>
      <c r="N28" s="21">
        <f>C28</f>
        <v>1580</v>
      </c>
      <c r="O28" s="86">
        <f>C28</f>
        <v>1580</v>
      </c>
      <c r="P28" s="31">
        <f>D28</f>
        <v>9208</v>
      </c>
      <c r="Q28" s="21"/>
      <c r="R28" s="21"/>
      <c r="S28" s="21"/>
      <c r="T28" s="21"/>
    </row>
    <row r="29" spans="1:20" s="1" customFormat="1" ht="12" customHeight="1">
      <c r="A29" s="39" t="s">
        <v>24</v>
      </c>
      <c r="B29" s="85">
        <f t="shared" si="3"/>
        <v>0.17046783625730993</v>
      </c>
      <c r="C29" s="47">
        <f>' GUS poprodukcyjny 2015'!C82</f>
        <v>583</v>
      </c>
      <c r="D29" s="7">
        <v>3420</v>
      </c>
      <c r="E29" s="21">
        <v>0</v>
      </c>
      <c r="F29" s="21">
        <v>0</v>
      </c>
      <c r="G29" s="21">
        <v>0</v>
      </c>
      <c r="H29" s="21">
        <v>0</v>
      </c>
      <c r="I29" s="21">
        <f>D29</f>
        <v>3420</v>
      </c>
      <c r="J29" s="21">
        <f>C29</f>
        <v>583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/>
      <c r="R29" s="21"/>
      <c r="S29" s="21"/>
      <c r="T29" s="21"/>
    </row>
    <row r="30" spans="1:20" s="1" customFormat="1" ht="12" customHeight="1">
      <c r="A30" s="39" t="s">
        <v>25</v>
      </c>
      <c r="B30" s="85">
        <f t="shared" si="3"/>
        <v>0.14876552917125335</v>
      </c>
      <c r="C30" s="47">
        <f>' GUS poprodukcyjny 2015'!C162</f>
        <v>946</v>
      </c>
      <c r="D30" s="7">
        <v>6359</v>
      </c>
      <c r="E30" s="21">
        <v>0</v>
      </c>
      <c r="F30" s="21">
        <v>0</v>
      </c>
      <c r="G30" s="21">
        <v>0</v>
      </c>
      <c r="H30" s="21">
        <v>0</v>
      </c>
      <c r="I30" s="21">
        <f t="shared" ref="I30:I31" si="8">D30</f>
        <v>6359</v>
      </c>
      <c r="J30" s="21">
        <f t="shared" ref="J30:J31" si="9">C30</f>
        <v>946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/>
      <c r="R30" s="21"/>
      <c r="S30" s="21"/>
      <c r="T30" s="21"/>
    </row>
    <row r="31" spans="1:20" s="1" customFormat="1" ht="12" customHeight="1" thickBot="1">
      <c r="A31" s="38" t="s">
        <v>26</v>
      </c>
      <c r="B31" s="85">
        <f t="shared" si="3"/>
        <v>0.15407527755212563</v>
      </c>
      <c r="C31" s="49">
        <f>' GUS poprodukcyjny 2015'!C193</f>
        <v>569</v>
      </c>
      <c r="D31" s="15">
        <v>3693</v>
      </c>
      <c r="E31" s="21">
        <v>0</v>
      </c>
      <c r="F31" s="21">
        <v>0</v>
      </c>
      <c r="G31" s="21">
        <v>0</v>
      </c>
      <c r="H31" s="21">
        <v>0</v>
      </c>
      <c r="I31" s="21">
        <f t="shared" si="8"/>
        <v>3693</v>
      </c>
      <c r="J31" s="21">
        <f t="shared" si="9"/>
        <v>569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6"/>
      <c r="R31" s="26"/>
      <c r="S31" s="26"/>
      <c r="T31" s="26"/>
    </row>
    <row r="32" spans="1:20" s="6" customFormat="1" ht="12" customHeight="1">
      <c r="A32" s="13" t="s">
        <v>27</v>
      </c>
      <c r="B32" s="84">
        <f t="shared" si="3"/>
        <v>0.13746640583578623</v>
      </c>
      <c r="C32" s="46">
        <f>SUM(C33:C40)</f>
        <v>15038</v>
      </c>
      <c r="D32" s="14">
        <v>109394</v>
      </c>
      <c r="E32" s="24">
        <f>SUM(E33:E40)</f>
        <v>29589</v>
      </c>
      <c r="F32" s="24">
        <f t="shared" ref="F32:P32" si="10">SUM(F33:F40)</f>
        <v>4972</v>
      </c>
      <c r="G32" s="24">
        <f t="shared" si="10"/>
        <v>4972</v>
      </c>
      <c r="H32" s="24">
        <f t="shared" si="10"/>
        <v>29589</v>
      </c>
      <c r="I32" s="24">
        <f t="shared" si="10"/>
        <v>79805</v>
      </c>
      <c r="J32" s="24">
        <f t="shared" si="10"/>
        <v>10066</v>
      </c>
      <c r="K32" s="24">
        <f t="shared" si="10"/>
        <v>3506</v>
      </c>
      <c r="L32" s="24">
        <f t="shared" si="10"/>
        <v>26819</v>
      </c>
      <c r="M32" s="24">
        <f t="shared" si="10"/>
        <v>0</v>
      </c>
      <c r="N32" s="24">
        <f t="shared" si="10"/>
        <v>0</v>
      </c>
      <c r="O32" s="24">
        <f t="shared" si="10"/>
        <v>0</v>
      </c>
      <c r="P32" s="24">
        <f t="shared" si="10"/>
        <v>0</v>
      </c>
      <c r="Q32" s="25"/>
      <c r="R32" s="25"/>
      <c r="S32" s="25"/>
      <c r="T32" s="25"/>
    </row>
    <row r="33" spans="1:20" s="1" customFormat="1" ht="12" customHeight="1">
      <c r="A33" s="34" t="s">
        <v>28</v>
      </c>
      <c r="B33" s="85">
        <f t="shared" si="3"/>
        <v>0.16803541856771098</v>
      </c>
      <c r="C33" s="50">
        <f>' GUS poprodukcyjny 2015'!C158</f>
        <v>4972</v>
      </c>
      <c r="D33" s="8">
        <v>29589</v>
      </c>
      <c r="E33" s="21">
        <f>D33</f>
        <v>29589</v>
      </c>
      <c r="F33" s="21">
        <f>C33</f>
        <v>4972</v>
      </c>
      <c r="G33" s="86">
        <f>C33</f>
        <v>4972</v>
      </c>
      <c r="H33" s="31">
        <f>D33</f>
        <v>29589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/>
      <c r="R33" s="21"/>
      <c r="S33" s="21"/>
      <c r="T33" s="21"/>
    </row>
    <row r="34" spans="1:20" s="1" customFormat="1" ht="12" customHeight="1">
      <c r="A34" s="39" t="s">
        <v>29</v>
      </c>
      <c r="B34" s="85">
        <f t="shared" si="3"/>
        <v>0.12827606290040769</v>
      </c>
      <c r="C34" s="47">
        <f>' GUS poprodukcyjny 2015'!C26</f>
        <v>881</v>
      </c>
      <c r="D34" s="7">
        <v>6868</v>
      </c>
      <c r="E34" s="21">
        <v>0</v>
      </c>
      <c r="F34" s="21">
        <v>0</v>
      </c>
      <c r="G34" s="21">
        <v>0</v>
      </c>
      <c r="H34" s="21">
        <v>0</v>
      </c>
      <c r="I34" s="21">
        <f>D34</f>
        <v>6868</v>
      </c>
      <c r="J34" s="21">
        <f>C34</f>
        <v>881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/>
      <c r="R34" s="21"/>
      <c r="S34" s="21"/>
      <c r="T34" s="21"/>
    </row>
    <row r="35" spans="1:20" s="1" customFormat="1" ht="12" customHeight="1">
      <c r="A35" s="39" t="s">
        <v>30</v>
      </c>
      <c r="B35" s="85">
        <f t="shared" si="3"/>
        <v>0.13119185315564497</v>
      </c>
      <c r="C35" s="47">
        <f>' GUS poprodukcyjny 2015'!C84</f>
        <v>2087</v>
      </c>
      <c r="D35" s="8">
        <v>15908</v>
      </c>
      <c r="E35" s="21">
        <v>0</v>
      </c>
      <c r="F35" s="21">
        <v>0</v>
      </c>
      <c r="G35" s="21">
        <v>0</v>
      </c>
      <c r="H35" s="21">
        <v>0</v>
      </c>
      <c r="I35" s="21">
        <f t="shared" ref="I35:I40" si="11">D35</f>
        <v>15908</v>
      </c>
      <c r="J35" s="21">
        <f t="shared" ref="J35:J40" si="12">C35</f>
        <v>2087</v>
      </c>
      <c r="K35" s="31">
        <f>C35</f>
        <v>2087</v>
      </c>
      <c r="L35" s="31">
        <f>D35</f>
        <v>15908</v>
      </c>
      <c r="M35" s="21">
        <v>0</v>
      </c>
      <c r="N35" s="21">
        <v>0</v>
      </c>
      <c r="O35" s="21">
        <v>0</v>
      </c>
      <c r="P35" s="21">
        <v>0</v>
      </c>
      <c r="Q35" s="21"/>
      <c r="R35" s="21"/>
      <c r="S35" s="21"/>
      <c r="T35" s="21"/>
    </row>
    <row r="36" spans="1:20" s="1" customFormat="1" ht="12" customHeight="1">
      <c r="A36" s="39" t="s">
        <v>31</v>
      </c>
      <c r="B36" s="85">
        <f t="shared" si="3"/>
        <v>0.11399021352313167</v>
      </c>
      <c r="C36" s="47">
        <f>' GUS poprodukcyjny 2015'!C160</f>
        <v>3075</v>
      </c>
      <c r="D36" s="7">
        <v>26976</v>
      </c>
      <c r="E36" s="21">
        <v>0</v>
      </c>
      <c r="F36" s="21">
        <v>0</v>
      </c>
      <c r="G36" s="21">
        <v>0</v>
      </c>
      <c r="H36" s="21">
        <v>0</v>
      </c>
      <c r="I36" s="21">
        <f t="shared" si="11"/>
        <v>26976</v>
      </c>
      <c r="J36" s="21">
        <f t="shared" si="12"/>
        <v>3075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/>
      <c r="R36" s="21"/>
      <c r="S36" s="21"/>
      <c r="T36" s="21"/>
    </row>
    <row r="37" spans="1:20" s="1" customFormat="1" ht="12" customHeight="1">
      <c r="A37" s="39" t="s">
        <v>32</v>
      </c>
      <c r="B37" s="85">
        <f t="shared" si="3"/>
        <v>0.14739385571280636</v>
      </c>
      <c r="C37" s="47">
        <f>' GUS poprodukcyjny 2015'!C166</f>
        <v>854</v>
      </c>
      <c r="D37" s="7">
        <v>5794</v>
      </c>
      <c r="E37" s="21">
        <v>0</v>
      </c>
      <c r="F37" s="21">
        <v>0</v>
      </c>
      <c r="G37" s="21">
        <v>0</v>
      </c>
      <c r="H37" s="21">
        <v>0</v>
      </c>
      <c r="I37" s="21">
        <f t="shared" si="11"/>
        <v>5794</v>
      </c>
      <c r="J37" s="21">
        <f t="shared" si="12"/>
        <v>854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/>
      <c r="R37" s="21"/>
      <c r="S37" s="21"/>
      <c r="T37" s="21"/>
    </row>
    <row r="38" spans="1:20" s="1" customFormat="1" ht="12" customHeight="1">
      <c r="A38" s="39" t="s">
        <v>33</v>
      </c>
      <c r="B38" s="85">
        <f t="shared" si="3"/>
        <v>0.13507005253940454</v>
      </c>
      <c r="C38" s="47">
        <f>' GUS poprodukcyjny 2015'!C168</f>
        <v>1234</v>
      </c>
      <c r="D38" s="7">
        <v>9136</v>
      </c>
      <c r="E38" s="21">
        <v>0</v>
      </c>
      <c r="F38" s="21">
        <v>0</v>
      </c>
      <c r="G38" s="21">
        <v>0</v>
      </c>
      <c r="H38" s="21">
        <v>0</v>
      </c>
      <c r="I38" s="21">
        <f t="shared" si="11"/>
        <v>9136</v>
      </c>
      <c r="J38" s="21">
        <f t="shared" si="12"/>
        <v>1234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/>
      <c r="R38" s="21"/>
      <c r="S38" s="21"/>
      <c r="T38" s="21"/>
    </row>
    <row r="39" spans="1:20" s="1" customFormat="1" ht="12" customHeight="1">
      <c r="A39" s="39" t="s">
        <v>34</v>
      </c>
      <c r="B39" s="85">
        <f t="shared" si="3"/>
        <v>0.12250712250712251</v>
      </c>
      <c r="C39" s="47">
        <f>' GUS poprodukcyjny 2015'!C233</f>
        <v>516</v>
      </c>
      <c r="D39" s="7">
        <v>4212</v>
      </c>
      <c r="E39" s="21">
        <v>0</v>
      </c>
      <c r="F39" s="21">
        <v>0</v>
      </c>
      <c r="G39" s="21">
        <v>0</v>
      </c>
      <c r="H39" s="21">
        <v>0</v>
      </c>
      <c r="I39" s="21">
        <f t="shared" si="11"/>
        <v>4212</v>
      </c>
      <c r="J39" s="21">
        <f t="shared" si="12"/>
        <v>516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/>
      <c r="R39" s="21"/>
      <c r="S39" s="21"/>
      <c r="T39" s="21"/>
    </row>
    <row r="40" spans="1:20" s="1" customFormat="1" ht="12" customHeight="1" thickBot="1">
      <c r="A40" s="38" t="s">
        <v>35</v>
      </c>
      <c r="B40" s="85">
        <f t="shared" si="3"/>
        <v>0.13005224085784989</v>
      </c>
      <c r="C40" s="49">
        <f>' GUS poprodukcyjny 2015'!C247</f>
        <v>1419</v>
      </c>
      <c r="D40" s="16">
        <v>10911</v>
      </c>
      <c r="E40" s="21">
        <v>0</v>
      </c>
      <c r="F40" s="21">
        <v>0</v>
      </c>
      <c r="G40" s="21">
        <v>0</v>
      </c>
      <c r="H40" s="21">
        <v>0</v>
      </c>
      <c r="I40" s="21">
        <f t="shared" si="11"/>
        <v>10911</v>
      </c>
      <c r="J40" s="21">
        <f t="shared" si="12"/>
        <v>1419</v>
      </c>
      <c r="K40" s="31">
        <f>C40</f>
        <v>1419</v>
      </c>
      <c r="L40" s="31">
        <f>D40</f>
        <v>10911</v>
      </c>
      <c r="M40" s="21">
        <v>0</v>
      </c>
      <c r="N40" s="21">
        <v>0</v>
      </c>
      <c r="O40" s="21">
        <v>0</v>
      </c>
      <c r="P40" s="21">
        <v>0</v>
      </c>
      <c r="Q40" s="26"/>
      <c r="R40" s="26"/>
      <c r="S40" s="26"/>
      <c r="T40" s="26"/>
    </row>
    <row r="41" spans="1:20" s="6" customFormat="1" ht="12" customHeight="1">
      <c r="A41" s="13" t="s">
        <v>36</v>
      </c>
      <c r="B41" s="84">
        <f t="shared" si="3"/>
        <v>0.12916812100058173</v>
      </c>
      <c r="C41" s="46">
        <f>SUM(C42:C49)</f>
        <v>16653</v>
      </c>
      <c r="D41" s="14">
        <v>128925</v>
      </c>
      <c r="E41" s="24">
        <f>SUM(E42:E49)</f>
        <v>0</v>
      </c>
      <c r="F41" s="24">
        <f t="shared" ref="F41:P41" si="13">SUM(F42:F49)</f>
        <v>0</v>
      </c>
      <c r="G41" s="24">
        <f t="shared" si="13"/>
        <v>0</v>
      </c>
      <c r="H41" s="24">
        <f t="shared" si="13"/>
        <v>0</v>
      </c>
      <c r="I41" s="24">
        <f t="shared" si="13"/>
        <v>61177</v>
      </c>
      <c r="J41" s="24">
        <f t="shared" si="13"/>
        <v>7393</v>
      </c>
      <c r="K41" s="24">
        <f t="shared" si="13"/>
        <v>0</v>
      </c>
      <c r="L41" s="24">
        <f t="shared" si="13"/>
        <v>0</v>
      </c>
      <c r="M41" s="24">
        <f t="shared" si="13"/>
        <v>67748</v>
      </c>
      <c r="N41" s="24">
        <f t="shared" si="13"/>
        <v>9260</v>
      </c>
      <c r="O41" s="24">
        <f t="shared" si="13"/>
        <v>0</v>
      </c>
      <c r="P41" s="24">
        <f t="shared" si="13"/>
        <v>0</v>
      </c>
      <c r="Q41" s="25"/>
      <c r="R41" s="25"/>
      <c r="S41" s="25"/>
      <c r="T41" s="25"/>
    </row>
    <row r="42" spans="1:20" s="1" customFormat="1" ht="12" customHeight="1">
      <c r="A42" s="39" t="s">
        <v>37</v>
      </c>
      <c r="B42" s="85">
        <f t="shared" si="3"/>
        <v>0.13533530837597629</v>
      </c>
      <c r="C42" s="47">
        <f>' GUS poprodukcyjny 2015'!C30</f>
        <v>1005</v>
      </c>
      <c r="D42" s="7">
        <v>7426</v>
      </c>
      <c r="E42" s="21">
        <v>0</v>
      </c>
      <c r="F42" s="21">
        <v>0</v>
      </c>
      <c r="G42" s="21">
        <v>0</v>
      </c>
      <c r="H42" s="21">
        <v>0</v>
      </c>
      <c r="I42" s="21">
        <f>D42</f>
        <v>7426</v>
      </c>
      <c r="J42" s="21">
        <f>C42</f>
        <v>1005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/>
      <c r="R42" s="21"/>
      <c r="S42" s="21"/>
      <c r="T42" s="21"/>
    </row>
    <row r="43" spans="1:20" s="1" customFormat="1" ht="12" customHeight="1">
      <c r="A43" s="36" t="s">
        <v>38</v>
      </c>
      <c r="B43" s="85">
        <f t="shared" si="3"/>
        <v>0.15658682634730539</v>
      </c>
      <c r="C43" s="48">
        <f>' GUS poprodukcyjny 2015'!C76</f>
        <v>5230</v>
      </c>
      <c r="D43" s="7">
        <v>33400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f>D43</f>
        <v>33400</v>
      </c>
      <c r="N43" s="21">
        <f>C43</f>
        <v>5230</v>
      </c>
      <c r="O43" s="21">
        <v>0</v>
      </c>
      <c r="P43" s="21">
        <v>0</v>
      </c>
      <c r="Q43" s="21"/>
      <c r="R43" s="21"/>
      <c r="S43" s="21"/>
      <c r="T43" s="21"/>
    </row>
    <row r="44" spans="1:20" s="1" customFormat="1" ht="12" customHeight="1">
      <c r="A44" s="39" t="s">
        <v>39</v>
      </c>
      <c r="B44" s="85">
        <f t="shared" si="3"/>
        <v>0.11944696282864914</v>
      </c>
      <c r="C44" s="47">
        <f>' GUS poprodukcyjny 2015'!C164</f>
        <v>1054</v>
      </c>
      <c r="D44" s="7">
        <v>8824</v>
      </c>
      <c r="E44" s="21">
        <v>0</v>
      </c>
      <c r="F44" s="21">
        <v>0</v>
      </c>
      <c r="G44" s="21">
        <v>0</v>
      </c>
      <c r="H44" s="21">
        <v>0</v>
      </c>
      <c r="I44" s="21">
        <f t="shared" ref="I44:I48" si="14">D44</f>
        <v>8824</v>
      </c>
      <c r="J44" s="21">
        <f>C44</f>
        <v>1054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/>
      <c r="R44" s="21"/>
      <c r="S44" s="21"/>
      <c r="T44" s="21"/>
    </row>
    <row r="45" spans="1:20" s="1" customFormat="1" ht="12" customHeight="1">
      <c r="A45" s="39" t="s">
        <v>40</v>
      </c>
      <c r="B45" s="85">
        <f t="shared" si="3"/>
        <v>0.11357688684182979</v>
      </c>
      <c r="C45" s="47">
        <f>' GUS poprodukcyjny 2015'!C197</f>
        <v>2170</v>
      </c>
      <c r="D45" s="7">
        <v>19106</v>
      </c>
      <c r="E45" s="21">
        <v>0</v>
      </c>
      <c r="F45" s="21">
        <v>0</v>
      </c>
      <c r="G45" s="21">
        <v>0</v>
      </c>
      <c r="H45" s="21">
        <v>0</v>
      </c>
      <c r="I45" s="21">
        <f t="shared" si="14"/>
        <v>19106</v>
      </c>
      <c r="J45" s="21">
        <f>C45</f>
        <v>2170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/>
      <c r="R45" s="21"/>
      <c r="S45" s="21"/>
      <c r="T45" s="21"/>
    </row>
    <row r="46" spans="1:20" s="1" customFormat="1" ht="12" customHeight="1">
      <c r="A46" s="39" t="s">
        <v>41</v>
      </c>
      <c r="B46" s="85">
        <f t="shared" si="3"/>
        <v>0.11141304347826086</v>
      </c>
      <c r="C46" s="47">
        <f>' GUS poprodukcyjny 2015'!C211</f>
        <v>1148</v>
      </c>
      <c r="D46" s="7">
        <v>10304</v>
      </c>
      <c r="E46" s="21">
        <v>0</v>
      </c>
      <c r="F46" s="21">
        <v>0</v>
      </c>
      <c r="G46" s="21">
        <v>0</v>
      </c>
      <c r="H46" s="21">
        <v>0</v>
      </c>
      <c r="I46" s="21">
        <f t="shared" si="14"/>
        <v>10304</v>
      </c>
      <c r="J46" s="21">
        <f>C46</f>
        <v>1148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/>
      <c r="R46" s="21"/>
      <c r="S46" s="21"/>
      <c r="T46" s="21"/>
    </row>
    <row r="47" spans="1:20" s="1" customFormat="1" ht="12" customHeight="1">
      <c r="A47" s="39" t="s">
        <v>42</v>
      </c>
      <c r="B47" s="85">
        <f t="shared" si="3"/>
        <v>0.12348238081137104</v>
      </c>
      <c r="C47" s="47">
        <f>' GUS poprodukcyjny 2015'!C227</f>
        <v>1251</v>
      </c>
      <c r="D47" s="7">
        <v>10131</v>
      </c>
      <c r="E47" s="21">
        <v>0</v>
      </c>
      <c r="F47" s="21">
        <v>0</v>
      </c>
      <c r="G47" s="21">
        <v>0</v>
      </c>
      <c r="H47" s="21">
        <v>0</v>
      </c>
      <c r="I47" s="21">
        <f t="shared" si="14"/>
        <v>10131</v>
      </c>
      <c r="J47" s="21">
        <f>C47</f>
        <v>1251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/>
      <c r="R47" s="21"/>
      <c r="S47" s="21"/>
      <c r="T47" s="21"/>
    </row>
    <row r="48" spans="1:20" s="1" customFormat="1" ht="12" customHeight="1">
      <c r="A48" s="39" t="s">
        <v>43</v>
      </c>
      <c r="B48" s="85">
        <f t="shared" si="3"/>
        <v>0.14203490531006313</v>
      </c>
      <c r="C48" s="47">
        <f>' GUS poprodukcyjny 2015'!C235</f>
        <v>765</v>
      </c>
      <c r="D48" s="7">
        <v>5386</v>
      </c>
      <c r="E48" s="21">
        <v>0</v>
      </c>
      <c r="F48" s="21">
        <v>0</v>
      </c>
      <c r="G48" s="21">
        <v>0</v>
      </c>
      <c r="H48" s="21">
        <v>0</v>
      </c>
      <c r="I48" s="21">
        <f t="shared" si="14"/>
        <v>5386</v>
      </c>
      <c r="J48" s="21">
        <f>C48</f>
        <v>765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/>
      <c r="R48" s="21"/>
      <c r="S48" s="21"/>
      <c r="T48" s="21"/>
    </row>
    <row r="49" spans="1:20" s="1" customFormat="1" ht="12" customHeight="1" thickBot="1">
      <c r="A49" s="37" t="s">
        <v>44</v>
      </c>
      <c r="B49" s="85">
        <f t="shared" si="3"/>
        <v>0.11732851985559567</v>
      </c>
      <c r="C49" s="51">
        <f>' GUS poprodukcyjny 2015'!C267</f>
        <v>4030</v>
      </c>
      <c r="D49" s="15">
        <v>34348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f>D49</f>
        <v>34348</v>
      </c>
      <c r="N49" s="21">
        <f>C49</f>
        <v>4030</v>
      </c>
      <c r="O49" s="21">
        <v>0</v>
      </c>
      <c r="P49" s="21">
        <v>0</v>
      </c>
      <c r="Q49" s="26"/>
      <c r="R49" s="26"/>
      <c r="S49" s="26"/>
      <c r="T49" s="26"/>
    </row>
    <row r="50" spans="1:20" s="6" customFormat="1" ht="12" customHeight="1">
      <c r="A50" s="13" t="s">
        <v>45</v>
      </c>
      <c r="B50" s="84">
        <f t="shared" si="3"/>
        <v>0.15511560370825422</v>
      </c>
      <c r="C50" s="46">
        <f>SUM(C51:C58)</f>
        <v>11110</v>
      </c>
      <c r="D50" s="14">
        <v>71624</v>
      </c>
      <c r="E50" s="24">
        <f>SUM(E51:E58)</f>
        <v>23744</v>
      </c>
      <c r="F50" s="24">
        <f t="shared" ref="F50:P50" si="15">SUM(F51:F58)</f>
        <v>4367</v>
      </c>
      <c r="G50" s="24">
        <f t="shared" si="15"/>
        <v>4367</v>
      </c>
      <c r="H50" s="24">
        <f t="shared" si="15"/>
        <v>23744</v>
      </c>
      <c r="I50" s="24">
        <f t="shared" si="15"/>
        <v>47880</v>
      </c>
      <c r="J50" s="24">
        <f t="shared" si="15"/>
        <v>6743</v>
      </c>
      <c r="K50" s="24">
        <f t="shared" si="15"/>
        <v>1027</v>
      </c>
      <c r="L50" s="24">
        <f t="shared" si="15"/>
        <v>6255</v>
      </c>
      <c r="M50" s="24">
        <f t="shared" si="15"/>
        <v>0</v>
      </c>
      <c r="N50" s="24">
        <f t="shared" si="15"/>
        <v>0</v>
      </c>
      <c r="O50" s="24">
        <f t="shared" si="15"/>
        <v>0</v>
      </c>
      <c r="P50" s="24">
        <f t="shared" si="15"/>
        <v>0</v>
      </c>
      <c r="Q50" s="25"/>
      <c r="R50" s="25"/>
      <c r="S50" s="25"/>
      <c r="T50" s="25"/>
    </row>
    <row r="51" spans="1:20" s="1" customFormat="1" ht="12" customHeight="1">
      <c r="A51" s="34" t="s">
        <v>46</v>
      </c>
      <c r="B51" s="85">
        <f t="shared" si="3"/>
        <v>0.18392014824797845</v>
      </c>
      <c r="C51" s="50">
        <f>' GUS poprodukcyjny 2015'!C92</f>
        <v>4367</v>
      </c>
      <c r="D51" s="8">
        <v>23744</v>
      </c>
      <c r="E51" s="21">
        <f>D51</f>
        <v>23744</v>
      </c>
      <c r="F51" s="21">
        <f>C51</f>
        <v>4367</v>
      </c>
      <c r="G51" s="31">
        <f>C51</f>
        <v>4367</v>
      </c>
      <c r="H51" s="31">
        <f>D51</f>
        <v>23744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/>
      <c r="R51" s="21"/>
      <c r="S51" s="21"/>
      <c r="T51" s="21"/>
    </row>
    <row r="52" spans="1:20" s="1" customFormat="1" ht="12" customHeight="1">
      <c r="A52" s="39" t="s">
        <v>47</v>
      </c>
      <c r="B52" s="85">
        <f t="shared" si="3"/>
        <v>0.1377217553688142</v>
      </c>
      <c r="C52" s="47">
        <f>' GUS poprodukcyjny 2015'!C56</f>
        <v>590</v>
      </c>
      <c r="D52" s="7">
        <v>4284</v>
      </c>
      <c r="E52" s="21">
        <v>0</v>
      </c>
      <c r="F52" s="21">
        <v>0</v>
      </c>
      <c r="G52" s="21">
        <v>0</v>
      </c>
      <c r="H52" s="21">
        <v>0</v>
      </c>
      <c r="I52" s="21">
        <f>D52</f>
        <v>4284</v>
      </c>
      <c r="J52" s="21">
        <f>C52</f>
        <v>590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/>
      <c r="R52" s="21"/>
      <c r="S52" s="21"/>
      <c r="T52" s="21"/>
    </row>
    <row r="53" spans="1:20" s="1" customFormat="1" ht="12" customHeight="1">
      <c r="A53" s="39" t="s">
        <v>48</v>
      </c>
      <c r="B53" s="85">
        <f t="shared" si="3"/>
        <v>0.16418864908073541</v>
      </c>
      <c r="C53" s="47">
        <f>' GUS poprodukcyjny 2015'!C74</f>
        <v>1027</v>
      </c>
      <c r="D53" s="8">
        <v>6255</v>
      </c>
      <c r="E53" s="21">
        <v>0</v>
      </c>
      <c r="F53" s="21">
        <v>0</v>
      </c>
      <c r="G53" s="21">
        <v>0</v>
      </c>
      <c r="H53" s="21">
        <v>0</v>
      </c>
      <c r="I53" s="21">
        <f t="shared" ref="I53:I58" si="16">D53</f>
        <v>6255</v>
      </c>
      <c r="J53" s="21">
        <f t="shared" ref="J53:J58" si="17">C53</f>
        <v>1027</v>
      </c>
      <c r="K53" s="31">
        <f>C53</f>
        <v>1027</v>
      </c>
      <c r="L53" s="31">
        <f>D53</f>
        <v>6255</v>
      </c>
      <c r="M53" s="21">
        <v>0</v>
      </c>
      <c r="N53" s="21">
        <v>0</v>
      </c>
      <c r="O53" s="21">
        <v>0</v>
      </c>
      <c r="P53" s="21">
        <v>0</v>
      </c>
      <c r="Q53" s="21"/>
      <c r="R53" s="21"/>
      <c r="S53" s="21"/>
      <c r="T53" s="21"/>
    </row>
    <row r="54" spans="1:20" s="1" customFormat="1" ht="12" customHeight="1">
      <c r="A54" s="39" t="s">
        <v>49</v>
      </c>
      <c r="B54" s="85">
        <f t="shared" si="3"/>
        <v>0.12463022508038585</v>
      </c>
      <c r="C54" s="47">
        <f>' GUS poprodukcyjny 2015'!C94</f>
        <v>1938</v>
      </c>
      <c r="D54" s="9">
        <v>15550</v>
      </c>
      <c r="E54" s="21">
        <v>0</v>
      </c>
      <c r="F54" s="21">
        <v>0</v>
      </c>
      <c r="G54" s="21">
        <v>0</v>
      </c>
      <c r="H54" s="21">
        <v>0</v>
      </c>
      <c r="I54" s="21">
        <f t="shared" si="16"/>
        <v>15550</v>
      </c>
      <c r="J54" s="21">
        <f t="shared" si="17"/>
        <v>1938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/>
      <c r="R54" s="21"/>
      <c r="S54" s="21"/>
      <c r="T54" s="21"/>
    </row>
    <row r="55" spans="1:20" s="1" customFormat="1" ht="12" customHeight="1">
      <c r="A55" s="39" t="s">
        <v>50</v>
      </c>
      <c r="B55" s="85">
        <f t="shared" si="3"/>
        <v>0.16415338216286082</v>
      </c>
      <c r="C55" s="47">
        <f>' GUS poprodukcyjny 2015'!C110</f>
        <v>762</v>
      </c>
      <c r="D55" s="7">
        <v>4642</v>
      </c>
      <c r="E55" s="21">
        <v>0</v>
      </c>
      <c r="F55" s="21">
        <v>0</v>
      </c>
      <c r="G55" s="21">
        <v>0</v>
      </c>
      <c r="H55" s="21">
        <v>0</v>
      </c>
      <c r="I55" s="21">
        <f t="shared" si="16"/>
        <v>4642</v>
      </c>
      <c r="J55" s="21">
        <f t="shared" si="17"/>
        <v>762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21"/>
      <c r="R55" s="21"/>
      <c r="S55" s="21"/>
      <c r="T55" s="21"/>
    </row>
    <row r="56" spans="1:20" s="1" customFormat="1" ht="12" customHeight="1">
      <c r="A56" s="39" t="s">
        <v>51</v>
      </c>
      <c r="B56" s="85">
        <f t="shared" si="3"/>
        <v>0.13224043715846995</v>
      </c>
      <c r="C56" s="47">
        <f>' GUS poprodukcyjny 2015'!C114</f>
        <v>484</v>
      </c>
      <c r="D56" s="7">
        <v>3660</v>
      </c>
      <c r="E56" s="21">
        <v>0</v>
      </c>
      <c r="F56" s="21">
        <v>0</v>
      </c>
      <c r="G56" s="21">
        <v>0</v>
      </c>
      <c r="H56" s="21">
        <v>0</v>
      </c>
      <c r="I56" s="21">
        <f t="shared" si="16"/>
        <v>3660</v>
      </c>
      <c r="J56" s="21">
        <f t="shared" si="17"/>
        <v>484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21"/>
      <c r="R56" s="21"/>
      <c r="S56" s="21"/>
      <c r="T56" s="21"/>
    </row>
    <row r="57" spans="1:20" s="1" customFormat="1" ht="12" customHeight="1">
      <c r="A57" s="39" t="s">
        <v>52</v>
      </c>
      <c r="B57" s="85">
        <f t="shared" si="3"/>
        <v>0.14007326007326007</v>
      </c>
      <c r="C57" s="47">
        <f>' GUS poprodukcyjny 2015'!C136</f>
        <v>956</v>
      </c>
      <c r="D57" s="7">
        <v>6825</v>
      </c>
      <c r="E57" s="21">
        <v>0</v>
      </c>
      <c r="F57" s="21">
        <v>0</v>
      </c>
      <c r="G57" s="21">
        <v>0</v>
      </c>
      <c r="H57" s="21">
        <v>0</v>
      </c>
      <c r="I57" s="21">
        <f t="shared" si="16"/>
        <v>6825</v>
      </c>
      <c r="J57" s="21">
        <f t="shared" si="17"/>
        <v>956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  <c r="Q57" s="21"/>
      <c r="R57" s="21"/>
      <c r="S57" s="21"/>
      <c r="T57" s="21"/>
    </row>
    <row r="58" spans="1:20" s="1" customFormat="1" ht="12" customHeight="1" thickBot="1">
      <c r="A58" s="38" t="s">
        <v>53</v>
      </c>
      <c r="B58" s="85">
        <f t="shared" si="3"/>
        <v>0.14795918367346939</v>
      </c>
      <c r="C58" s="49">
        <f>' GUS poprodukcyjny 2015'!C213</f>
        <v>986</v>
      </c>
      <c r="D58" s="15">
        <v>6664</v>
      </c>
      <c r="E58" s="21">
        <v>0</v>
      </c>
      <c r="F58" s="21">
        <v>0</v>
      </c>
      <c r="G58" s="21">
        <v>0</v>
      </c>
      <c r="H58" s="21">
        <v>0</v>
      </c>
      <c r="I58" s="21">
        <f t="shared" si="16"/>
        <v>6664</v>
      </c>
      <c r="J58" s="21">
        <f t="shared" si="17"/>
        <v>986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6"/>
      <c r="R58" s="26"/>
      <c r="S58" s="26"/>
      <c r="T58" s="26"/>
    </row>
    <row r="59" spans="1:20" s="6" customFormat="1" ht="12" customHeight="1">
      <c r="A59" s="13" t="s">
        <v>54</v>
      </c>
      <c r="B59" s="84">
        <f t="shared" si="3"/>
        <v>0.15715757691939039</v>
      </c>
      <c r="C59" s="46">
        <f>SUM(C60:C65)</f>
        <v>13117</v>
      </c>
      <c r="D59" s="14">
        <v>83464</v>
      </c>
      <c r="E59" s="24">
        <f>SUM(E60:E65)</f>
        <v>38650</v>
      </c>
      <c r="F59" s="24">
        <f t="shared" ref="F59:P59" si="18">SUM(F60:F65)</f>
        <v>6776</v>
      </c>
      <c r="G59" s="24">
        <f t="shared" si="18"/>
        <v>6776</v>
      </c>
      <c r="H59" s="24">
        <f t="shared" si="18"/>
        <v>38650</v>
      </c>
      <c r="I59" s="24">
        <f t="shared" si="18"/>
        <v>31584</v>
      </c>
      <c r="J59" s="24">
        <f t="shared" si="18"/>
        <v>4221</v>
      </c>
      <c r="K59" s="24">
        <f t="shared" si="18"/>
        <v>0</v>
      </c>
      <c r="L59" s="24">
        <f t="shared" si="18"/>
        <v>0</v>
      </c>
      <c r="M59" s="24">
        <f t="shared" si="18"/>
        <v>13230</v>
      </c>
      <c r="N59" s="24">
        <f t="shared" si="18"/>
        <v>2120</v>
      </c>
      <c r="O59" s="24">
        <f t="shared" si="18"/>
        <v>0</v>
      </c>
      <c r="P59" s="24">
        <f t="shared" si="18"/>
        <v>0</v>
      </c>
      <c r="Q59" s="25"/>
      <c r="R59" s="25"/>
      <c r="S59" s="25"/>
      <c r="T59" s="25"/>
    </row>
    <row r="60" spans="1:20" s="1" customFormat="1" ht="12" customHeight="1">
      <c r="A60" s="34" t="s">
        <v>55</v>
      </c>
      <c r="B60" s="85">
        <f t="shared" si="3"/>
        <v>0.1753169469598965</v>
      </c>
      <c r="C60" s="50">
        <f>' GUS poprodukcyjny 2015'!C100</f>
        <v>6776</v>
      </c>
      <c r="D60" s="8">
        <v>38650</v>
      </c>
      <c r="E60" s="21">
        <f>D60</f>
        <v>38650</v>
      </c>
      <c r="F60" s="21">
        <f>C60</f>
        <v>6776</v>
      </c>
      <c r="G60" s="86">
        <f>C60</f>
        <v>6776</v>
      </c>
      <c r="H60" s="31">
        <f>D60</f>
        <v>38650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  <c r="Q60" s="21"/>
      <c r="R60" s="21"/>
      <c r="S60" s="21"/>
      <c r="T60" s="21"/>
    </row>
    <row r="61" spans="1:20" s="1" customFormat="1" ht="12" customHeight="1">
      <c r="A61" s="39" t="s">
        <v>56</v>
      </c>
      <c r="B61" s="85">
        <f t="shared" si="3"/>
        <v>0.1441239063608418</v>
      </c>
      <c r="C61" s="47">
        <f>' GUS poprodukcyjny 2015'!C60</f>
        <v>1219</v>
      </c>
      <c r="D61" s="7">
        <v>8458</v>
      </c>
      <c r="E61" s="21">
        <v>0</v>
      </c>
      <c r="F61" s="21">
        <v>0</v>
      </c>
      <c r="G61" s="21">
        <v>0</v>
      </c>
      <c r="H61" s="21">
        <v>0</v>
      </c>
      <c r="I61" s="21">
        <f>D61</f>
        <v>8458</v>
      </c>
      <c r="J61" s="21">
        <f>C61</f>
        <v>1219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  <c r="Q61" s="21"/>
      <c r="R61" s="21"/>
      <c r="S61" s="21"/>
      <c r="T61" s="21"/>
    </row>
    <row r="62" spans="1:20" s="1" customFormat="1" ht="12" customHeight="1">
      <c r="A62" s="39" t="s">
        <v>57</v>
      </c>
      <c r="B62" s="85">
        <f t="shared" si="3"/>
        <v>0.12071879726003025</v>
      </c>
      <c r="C62" s="47">
        <f>' GUS poprodukcyjny 2015'!C102</f>
        <v>1357</v>
      </c>
      <c r="D62" s="7">
        <v>11241</v>
      </c>
      <c r="E62" s="21">
        <v>0</v>
      </c>
      <c r="F62" s="21">
        <v>0</v>
      </c>
      <c r="G62" s="21">
        <v>0</v>
      </c>
      <c r="H62" s="21">
        <v>0</v>
      </c>
      <c r="I62" s="21">
        <f t="shared" ref="I62:I65" si="19">D62</f>
        <v>11241</v>
      </c>
      <c r="J62" s="21">
        <f>C62</f>
        <v>1357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/>
      <c r="R62" s="21"/>
      <c r="S62" s="21"/>
      <c r="T62" s="21"/>
    </row>
    <row r="63" spans="1:20" s="1" customFormat="1" ht="12" customHeight="1">
      <c r="A63" s="36" t="s">
        <v>58</v>
      </c>
      <c r="B63" s="85">
        <f t="shared" si="3"/>
        <v>0.16024187452758881</v>
      </c>
      <c r="C63" s="48">
        <f>' GUS poprodukcyjny 2015'!C156</f>
        <v>2120</v>
      </c>
      <c r="D63" s="7">
        <v>13230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f>D63</f>
        <v>13230</v>
      </c>
      <c r="N63" s="21">
        <f>C63</f>
        <v>2120</v>
      </c>
      <c r="O63" s="21">
        <v>0</v>
      </c>
      <c r="P63" s="21">
        <v>0</v>
      </c>
      <c r="Q63" s="21"/>
      <c r="R63" s="21"/>
      <c r="S63" s="21"/>
      <c r="T63" s="21"/>
    </row>
    <row r="64" spans="1:20" s="1" customFormat="1" ht="12" customHeight="1">
      <c r="A64" s="39" t="s">
        <v>59</v>
      </c>
      <c r="B64" s="85">
        <f t="shared" si="3"/>
        <v>0.15552956899432008</v>
      </c>
      <c r="C64" s="47">
        <f>' GUS poprodukcyjny 2015'!C191</f>
        <v>931</v>
      </c>
      <c r="D64" s="7">
        <v>5986</v>
      </c>
      <c r="E64" s="21">
        <v>0</v>
      </c>
      <c r="F64" s="21">
        <v>0</v>
      </c>
      <c r="G64" s="21">
        <v>0</v>
      </c>
      <c r="H64" s="21">
        <v>0</v>
      </c>
      <c r="I64" s="21">
        <f t="shared" si="19"/>
        <v>5986</v>
      </c>
      <c r="J64" s="21">
        <f>C64</f>
        <v>931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1"/>
      <c r="R64" s="21"/>
      <c r="S64" s="21"/>
      <c r="T64" s="21"/>
    </row>
    <row r="65" spans="1:20" s="1" customFormat="1" ht="12" customHeight="1" thickBot="1">
      <c r="A65" s="38" t="s">
        <v>60</v>
      </c>
      <c r="B65" s="85">
        <f t="shared" si="3"/>
        <v>0.12103746397694524</v>
      </c>
      <c r="C65" s="49">
        <f>' GUS poprodukcyjny 2015'!C195</f>
        <v>714</v>
      </c>
      <c r="D65" s="15">
        <v>5899</v>
      </c>
      <c r="E65" s="21">
        <v>0</v>
      </c>
      <c r="F65" s="21">
        <v>0</v>
      </c>
      <c r="G65" s="21">
        <v>0</v>
      </c>
      <c r="H65" s="21">
        <v>0</v>
      </c>
      <c r="I65" s="21">
        <f t="shared" si="19"/>
        <v>5899</v>
      </c>
      <c r="J65" s="21">
        <f>C65</f>
        <v>714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6"/>
      <c r="R65" s="26"/>
      <c r="S65" s="26"/>
      <c r="T65" s="26"/>
    </row>
    <row r="66" spans="1:20" s="6" customFormat="1" ht="12" customHeight="1">
      <c r="A66" s="13" t="s">
        <v>61</v>
      </c>
      <c r="B66" s="84">
        <f t="shared" si="3"/>
        <v>0.17053197757867861</v>
      </c>
      <c r="C66" s="46">
        <f>SUM(C67:C71)</f>
        <v>11287</v>
      </c>
      <c r="D66" s="14">
        <v>66187</v>
      </c>
      <c r="E66" s="24">
        <f>SUM(E67:E71)</f>
        <v>39177</v>
      </c>
      <c r="F66" s="24">
        <f t="shared" ref="F66:P66" si="20">SUM(F67:F71)</f>
        <v>7597</v>
      </c>
      <c r="G66" s="24">
        <f t="shared" si="20"/>
        <v>6792</v>
      </c>
      <c r="H66" s="24">
        <f t="shared" si="20"/>
        <v>35388</v>
      </c>
      <c r="I66" s="24">
        <f t="shared" si="20"/>
        <v>27010</v>
      </c>
      <c r="J66" s="24">
        <f t="shared" si="20"/>
        <v>3690</v>
      </c>
      <c r="K66" s="24">
        <f t="shared" si="20"/>
        <v>0</v>
      </c>
      <c r="L66" s="24">
        <f t="shared" si="20"/>
        <v>0</v>
      </c>
      <c r="M66" s="24">
        <f t="shared" si="20"/>
        <v>0</v>
      </c>
      <c r="N66" s="24">
        <f t="shared" si="20"/>
        <v>0</v>
      </c>
      <c r="O66" s="24">
        <f t="shared" si="20"/>
        <v>0</v>
      </c>
      <c r="P66" s="24">
        <f t="shared" si="20"/>
        <v>0</v>
      </c>
      <c r="Q66" s="25"/>
      <c r="R66" s="25"/>
      <c r="S66" s="25"/>
      <c r="T66" s="25"/>
    </row>
    <row r="67" spans="1:20" s="1" customFormat="1" ht="12" customHeight="1">
      <c r="A67" s="34" t="s">
        <v>62</v>
      </c>
      <c r="B67" s="85">
        <f t="shared" si="3"/>
        <v>0.19192946761614108</v>
      </c>
      <c r="C67" s="50">
        <f>' GUS poprodukcyjny 2015'!C104</f>
        <v>6792</v>
      </c>
      <c r="D67" s="8">
        <v>35388</v>
      </c>
      <c r="E67" s="21">
        <f>D67</f>
        <v>35388</v>
      </c>
      <c r="F67" s="21">
        <f>C67</f>
        <v>6792</v>
      </c>
      <c r="G67" s="86">
        <f>C67</f>
        <v>6792</v>
      </c>
      <c r="H67" s="31">
        <f>D67</f>
        <v>35388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/>
      <c r="R67" s="21"/>
      <c r="S67" s="21"/>
      <c r="T67" s="21"/>
    </row>
    <row r="68" spans="1:20" s="1" customFormat="1" ht="12" customHeight="1">
      <c r="A68" s="34" t="s">
        <v>63</v>
      </c>
      <c r="B68" s="85">
        <f t="shared" si="3"/>
        <v>0.21245711269464237</v>
      </c>
      <c r="C68" s="50">
        <f>' GUS poprodukcyjny 2015'!C120</f>
        <v>805</v>
      </c>
      <c r="D68" s="7">
        <v>3789</v>
      </c>
      <c r="E68" s="21">
        <f>D68</f>
        <v>3789</v>
      </c>
      <c r="F68" s="21">
        <f>C68</f>
        <v>805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  <c r="Q68" s="21"/>
      <c r="R68" s="21"/>
      <c r="S68" s="21"/>
      <c r="T68" s="21"/>
    </row>
    <row r="69" spans="1:20" s="1" customFormat="1" ht="12" customHeight="1">
      <c r="A69" s="39" t="s">
        <v>64</v>
      </c>
      <c r="B69" s="85">
        <f t="shared" si="3"/>
        <v>0.1254813437790466</v>
      </c>
      <c r="C69" s="47">
        <f>' GUS poprodukcyjny 2015'!C28</f>
        <v>945</v>
      </c>
      <c r="D69" s="7">
        <v>7531</v>
      </c>
      <c r="E69" s="21">
        <v>0</v>
      </c>
      <c r="F69" s="21">
        <v>0</v>
      </c>
      <c r="G69" s="21">
        <v>0</v>
      </c>
      <c r="H69" s="21">
        <v>0</v>
      </c>
      <c r="I69" s="21">
        <f>D69</f>
        <v>7531</v>
      </c>
      <c r="J69" s="21">
        <f>C69</f>
        <v>945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  <c r="Q69" s="21"/>
      <c r="R69" s="21"/>
      <c r="S69" s="21"/>
      <c r="T69" s="21"/>
    </row>
    <row r="70" spans="1:20" s="1" customFormat="1" ht="12" customHeight="1">
      <c r="A70" s="39" t="s">
        <v>65</v>
      </c>
      <c r="B70" s="85">
        <f t="shared" si="3"/>
        <v>0.13810968840204277</v>
      </c>
      <c r="C70" s="47">
        <f>' GUS poprodukcyjny 2015'!C138</f>
        <v>1866</v>
      </c>
      <c r="D70" s="7">
        <v>13511</v>
      </c>
      <c r="E70" s="21">
        <v>0</v>
      </c>
      <c r="F70" s="21">
        <v>0</v>
      </c>
      <c r="G70" s="21">
        <v>0</v>
      </c>
      <c r="H70" s="21">
        <v>0</v>
      </c>
      <c r="I70" s="21">
        <f t="shared" ref="I70:I71" si="21">D70</f>
        <v>13511</v>
      </c>
      <c r="J70" s="21">
        <f t="shared" ref="J70:J71" si="22">C70</f>
        <v>1866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  <c r="P70" s="21">
        <v>0</v>
      </c>
      <c r="Q70" s="21"/>
      <c r="R70" s="21"/>
      <c r="S70" s="21"/>
      <c r="T70" s="21"/>
    </row>
    <row r="71" spans="1:20" s="1" customFormat="1" ht="12" customHeight="1" thickBot="1">
      <c r="A71" s="38" t="s">
        <v>66</v>
      </c>
      <c r="B71" s="85">
        <f t="shared" si="3"/>
        <v>0.14728552278820375</v>
      </c>
      <c r="C71" s="49">
        <f>' GUS poprodukcyjny 2015'!C261</f>
        <v>879</v>
      </c>
      <c r="D71" s="15">
        <v>5968</v>
      </c>
      <c r="E71" s="21">
        <v>0</v>
      </c>
      <c r="F71" s="21">
        <v>0</v>
      </c>
      <c r="G71" s="21">
        <v>0</v>
      </c>
      <c r="H71" s="21">
        <v>0</v>
      </c>
      <c r="I71" s="21">
        <f t="shared" si="21"/>
        <v>5968</v>
      </c>
      <c r="J71" s="21">
        <f t="shared" si="22"/>
        <v>879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  <c r="Q71" s="26"/>
      <c r="R71" s="26"/>
      <c r="S71" s="26"/>
      <c r="T71" s="26"/>
    </row>
    <row r="72" spans="1:20" s="6" customFormat="1" ht="12" customHeight="1">
      <c r="A72" s="13" t="s">
        <v>67</v>
      </c>
      <c r="B72" s="84">
        <f t="shared" ref="B72:B135" si="23">C72/D72</f>
        <v>0.17902069630389825</v>
      </c>
      <c r="C72" s="46">
        <f>SUM(C73:C78)</f>
        <v>11513</v>
      </c>
      <c r="D72" s="14">
        <v>64311</v>
      </c>
      <c r="E72" s="24">
        <f>SUM(E73:E78)</f>
        <v>38931</v>
      </c>
      <c r="F72" s="24">
        <f t="shared" ref="F72:P72" si="24">SUM(F73:F78)</f>
        <v>7825</v>
      </c>
      <c r="G72" s="24">
        <f t="shared" si="24"/>
        <v>7825</v>
      </c>
      <c r="H72" s="24">
        <f t="shared" si="24"/>
        <v>38931</v>
      </c>
      <c r="I72" s="24">
        <f t="shared" si="24"/>
        <v>17573</v>
      </c>
      <c r="J72" s="24">
        <f>SUM(J73:J78)</f>
        <v>2358</v>
      </c>
      <c r="K72" s="24">
        <f>SUM(K73:K78)</f>
        <v>0</v>
      </c>
      <c r="L72" s="24">
        <f>SUM(L73:L78)</f>
        <v>0</v>
      </c>
      <c r="M72" s="24">
        <f t="shared" si="24"/>
        <v>7807</v>
      </c>
      <c r="N72" s="24">
        <f t="shared" si="24"/>
        <v>1330</v>
      </c>
      <c r="O72" s="24">
        <f t="shared" si="24"/>
        <v>0</v>
      </c>
      <c r="P72" s="24">
        <f t="shared" si="24"/>
        <v>0</v>
      </c>
      <c r="Q72" s="25"/>
      <c r="R72" s="25"/>
      <c r="S72" s="25"/>
      <c r="T72" s="25"/>
    </row>
    <row r="73" spans="1:20" s="1" customFormat="1" ht="12" customHeight="1">
      <c r="A73" s="34" t="s">
        <v>68</v>
      </c>
      <c r="B73" s="85">
        <f t="shared" si="23"/>
        <v>0.20099663507230742</v>
      </c>
      <c r="C73" s="50">
        <f>' GUS poprodukcyjny 2015'!C124</f>
        <v>7825</v>
      </c>
      <c r="D73" s="8">
        <v>38931</v>
      </c>
      <c r="E73" s="21">
        <f>D73</f>
        <v>38931</v>
      </c>
      <c r="F73" s="21">
        <f>C73</f>
        <v>7825</v>
      </c>
      <c r="G73" s="86">
        <f>C73</f>
        <v>7825</v>
      </c>
      <c r="H73" s="31">
        <f>D73</f>
        <v>38931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1"/>
      <c r="R73" s="21"/>
      <c r="S73" s="21"/>
      <c r="T73" s="21"/>
    </row>
    <row r="74" spans="1:20" s="1" customFormat="1" ht="12" customHeight="1">
      <c r="A74" s="39" t="s">
        <v>69</v>
      </c>
      <c r="B74" s="85">
        <f t="shared" si="23"/>
        <v>0.12682308180088775</v>
      </c>
      <c r="C74" s="47">
        <f>' GUS poprodukcyjny 2015'!C106</f>
        <v>600</v>
      </c>
      <c r="D74" s="7">
        <v>4731</v>
      </c>
      <c r="E74" s="21">
        <v>0</v>
      </c>
      <c r="F74" s="21">
        <v>0</v>
      </c>
      <c r="G74" s="21">
        <v>0</v>
      </c>
      <c r="H74" s="21">
        <v>0</v>
      </c>
      <c r="I74" s="21">
        <f>D74</f>
        <v>4731</v>
      </c>
      <c r="J74" s="21">
        <f>C74</f>
        <v>600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  <c r="Q74" s="21"/>
      <c r="R74" s="21"/>
      <c r="S74" s="21"/>
      <c r="T74" s="21"/>
    </row>
    <row r="75" spans="1:20" s="1" customFormat="1" ht="12" customHeight="1">
      <c r="A75" s="39" t="s">
        <v>70</v>
      </c>
      <c r="B75" s="85">
        <f t="shared" si="23"/>
        <v>0.13049915397631134</v>
      </c>
      <c r="C75" s="47">
        <f>' GUS poprodukcyjny 2015'!C126</f>
        <v>617</v>
      </c>
      <c r="D75" s="7">
        <v>4728</v>
      </c>
      <c r="E75" s="21">
        <v>0</v>
      </c>
      <c r="F75" s="21">
        <v>0</v>
      </c>
      <c r="G75" s="21">
        <v>0</v>
      </c>
      <c r="H75" s="21">
        <v>0</v>
      </c>
      <c r="I75" s="21">
        <f t="shared" ref="I75:I78" si="25">D75</f>
        <v>4728</v>
      </c>
      <c r="J75" s="21">
        <f t="shared" ref="J75:J76" si="26">C75</f>
        <v>617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  <c r="P75" s="21">
        <v>0</v>
      </c>
      <c r="Q75" s="21"/>
      <c r="R75" s="21"/>
      <c r="S75" s="21"/>
      <c r="T75" s="21"/>
    </row>
    <row r="76" spans="1:20" s="1" customFormat="1" ht="12" customHeight="1">
      <c r="A76" s="39" t="s">
        <v>71</v>
      </c>
      <c r="B76" s="85">
        <f t="shared" si="23"/>
        <v>0.14016489988221437</v>
      </c>
      <c r="C76" s="47">
        <f>' GUS poprodukcyjny 2015'!C132</f>
        <v>476</v>
      </c>
      <c r="D76" s="7">
        <v>3396</v>
      </c>
      <c r="E76" s="21">
        <v>0</v>
      </c>
      <c r="F76" s="21">
        <v>0</v>
      </c>
      <c r="G76" s="21">
        <v>0</v>
      </c>
      <c r="H76" s="21">
        <v>0</v>
      </c>
      <c r="I76" s="21">
        <f t="shared" si="25"/>
        <v>3396</v>
      </c>
      <c r="J76" s="21">
        <f t="shared" si="26"/>
        <v>476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21"/>
      <c r="R76" s="21"/>
      <c r="S76" s="21"/>
      <c r="T76" s="21"/>
    </row>
    <row r="77" spans="1:20" s="1" customFormat="1" ht="12" customHeight="1">
      <c r="A77" s="36" t="s">
        <v>72</v>
      </c>
      <c r="B77" s="85">
        <f t="shared" si="23"/>
        <v>0.17035993339310876</v>
      </c>
      <c r="C77" s="48">
        <f>' GUS poprodukcyjny 2015'!C142</f>
        <v>1330</v>
      </c>
      <c r="D77" s="7">
        <v>7807</v>
      </c>
      <c r="E77" s="21">
        <v>0</v>
      </c>
      <c r="F77" s="21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f>D77</f>
        <v>7807</v>
      </c>
      <c r="N77" s="21">
        <f>C77</f>
        <v>1330</v>
      </c>
      <c r="O77" s="21">
        <v>0</v>
      </c>
      <c r="P77" s="21">
        <v>0</v>
      </c>
      <c r="Q77" s="21"/>
      <c r="R77" s="21"/>
      <c r="S77" s="21"/>
      <c r="T77" s="21"/>
    </row>
    <row r="78" spans="1:20" s="1" customFormat="1" ht="12" customHeight="1" thickBot="1">
      <c r="A78" s="38" t="s">
        <v>73</v>
      </c>
      <c r="B78" s="85">
        <f t="shared" si="23"/>
        <v>0.14094955489614244</v>
      </c>
      <c r="C78" s="49">
        <f>' GUS poprodukcyjny 2015'!C215</f>
        <v>665</v>
      </c>
      <c r="D78" s="15">
        <v>4718</v>
      </c>
      <c r="E78" s="21">
        <v>0</v>
      </c>
      <c r="F78" s="21">
        <v>0</v>
      </c>
      <c r="G78" s="21">
        <v>0</v>
      </c>
      <c r="H78" s="21">
        <v>0</v>
      </c>
      <c r="I78" s="21">
        <f t="shared" si="25"/>
        <v>4718</v>
      </c>
      <c r="J78" s="21">
        <f>C78</f>
        <v>665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0</v>
      </c>
      <c r="Q78" s="26"/>
      <c r="R78" s="26"/>
      <c r="S78" s="26"/>
      <c r="T78" s="26"/>
    </row>
    <row r="79" spans="1:20" s="6" customFormat="1" ht="12" customHeight="1">
      <c r="A79" s="13" t="s">
        <v>74</v>
      </c>
      <c r="B79" s="84">
        <f t="shared" si="23"/>
        <v>0.16720141616418654</v>
      </c>
      <c r="C79" s="46">
        <f>SUM(C80:C84)</f>
        <v>6045</v>
      </c>
      <c r="D79" s="14">
        <v>36154</v>
      </c>
      <c r="E79" s="24">
        <f>SUM(E80:E84)</f>
        <v>1323</v>
      </c>
      <c r="F79" s="24">
        <f t="shared" ref="F79:P79" si="27">SUM(F80:F84)</f>
        <v>253</v>
      </c>
      <c r="G79" s="24">
        <f t="shared" si="27"/>
        <v>0</v>
      </c>
      <c r="H79" s="24">
        <f t="shared" si="27"/>
        <v>0</v>
      </c>
      <c r="I79" s="24">
        <f t="shared" si="27"/>
        <v>16752</v>
      </c>
      <c r="J79" s="24">
        <f t="shared" si="27"/>
        <v>2833</v>
      </c>
      <c r="K79" s="24">
        <f t="shared" si="27"/>
        <v>0</v>
      </c>
      <c r="L79" s="24">
        <f t="shared" si="27"/>
        <v>0</v>
      </c>
      <c r="M79" s="24">
        <f t="shared" si="27"/>
        <v>18079</v>
      </c>
      <c r="N79" s="24">
        <f t="shared" si="27"/>
        <v>2959</v>
      </c>
      <c r="O79" s="24">
        <f t="shared" si="27"/>
        <v>0</v>
      </c>
      <c r="P79" s="24">
        <f t="shared" si="27"/>
        <v>0</v>
      </c>
      <c r="Q79" s="25"/>
      <c r="R79" s="25"/>
      <c r="S79" s="25"/>
      <c r="T79" s="25"/>
    </row>
    <row r="80" spans="1:20" s="1" customFormat="1" ht="12" customHeight="1">
      <c r="A80" s="34" t="s">
        <v>75</v>
      </c>
      <c r="B80" s="85">
        <f t="shared" si="23"/>
        <v>0.19123204837490551</v>
      </c>
      <c r="C80" s="50">
        <f>' GUS poprodukcyjny 2015'!C98</f>
        <v>253</v>
      </c>
      <c r="D80" s="7">
        <v>1323</v>
      </c>
      <c r="E80" s="21">
        <f>D80</f>
        <v>1323</v>
      </c>
      <c r="F80" s="21">
        <f>C80</f>
        <v>253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  <c r="P80" s="21">
        <v>0</v>
      </c>
      <c r="Q80" s="21"/>
      <c r="R80" s="21"/>
      <c r="S80" s="21"/>
      <c r="T80" s="21"/>
    </row>
    <row r="81" spans="1:20" s="1" customFormat="1" ht="12" customHeight="1">
      <c r="A81" s="36" t="s">
        <v>76</v>
      </c>
      <c r="B81" s="85">
        <f t="shared" si="23"/>
        <v>0.16367055699983407</v>
      </c>
      <c r="C81" s="48">
        <f>' GUS poprodukcyjny 2015'!C140</f>
        <v>2959</v>
      </c>
      <c r="D81" s="7">
        <v>18079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f>D81</f>
        <v>18079</v>
      </c>
      <c r="N81" s="21">
        <f>C81</f>
        <v>2959</v>
      </c>
      <c r="O81" s="21">
        <v>0</v>
      </c>
      <c r="P81" s="21">
        <v>0</v>
      </c>
      <c r="Q81" s="21"/>
      <c r="R81" s="21"/>
      <c r="S81" s="21"/>
      <c r="T81" s="21"/>
    </row>
    <row r="82" spans="1:20" s="1" customFormat="1" ht="12" customHeight="1">
      <c r="A82" s="39" t="s">
        <v>77</v>
      </c>
      <c r="B82" s="85">
        <f t="shared" si="23"/>
        <v>0.1563760471610301</v>
      </c>
      <c r="C82" s="47">
        <f>' GUS poprodukcyjny 2015'!C148</f>
        <v>504</v>
      </c>
      <c r="D82" s="7">
        <v>3223</v>
      </c>
      <c r="E82" s="21">
        <v>0</v>
      </c>
      <c r="F82" s="21">
        <v>0</v>
      </c>
      <c r="G82" s="21">
        <v>0</v>
      </c>
      <c r="H82" s="21">
        <v>0</v>
      </c>
      <c r="I82" s="21">
        <f>D82</f>
        <v>3223</v>
      </c>
      <c r="J82" s="21">
        <f>C82</f>
        <v>504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  <c r="P82" s="21">
        <v>0</v>
      </c>
      <c r="Q82" s="21"/>
      <c r="R82" s="21"/>
      <c r="S82" s="21"/>
      <c r="T82" s="21"/>
    </row>
    <row r="83" spans="1:20" s="1" customFormat="1" ht="12" customHeight="1">
      <c r="A83" s="39" t="s">
        <v>78</v>
      </c>
      <c r="B83" s="85">
        <f t="shared" si="23"/>
        <v>0.1713734254368143</v>
      </c>
      <c r="C83" s="47">
        <f>' GUS poprodukcyjny 2015'!C225</f>
        <v>1687</v>
      </c>
      <c r="D83" s="7">
        <v>9844</v>
      </c>
      <c r="E83" s="21">
        <v>0</v>
      </c>
      <c r="F83" s="21">
        <v>0</v>
      </c>
      <c r="G83" s="21">
        <v>0</v>
      </c>
      <c r="H83" s="21">
        <v>0</v>
      </c>
      <c r="I83" s="21">
        <f t="shared" ref="I83:I84" si="28">D83</f>
        <v>9844</v>
      </c>
      <c r="J83" s="21">
        <f t="shared" ref="J83:J84" si="29">C83</f>
        <v>1687</v>
      </c>
      <c r="K83" s="21">
        <v>0</v>
      </c>
      <c r="L83" s="21">
        <v>0</v>
      </c>
      <c r="M83" s="21">
        <v>0</v>
      </c>
      <c r="N83" s="21">
        <v>0</v>
      </c>
      <c r="O83" s="21">
        <v>0</v>
      </c>
      <c r="P83" s="21">
        <v>0</v>
      </c>
      <c r="Q83" s="21"/>
      <c r="R83" s="21"/>
      <c r="S83" s="21"/>
      <c r="T83" s="21"/>
    </row>
    <row r="84" spans="1:20" s="1" customFormat="1" ht="12" customHeight="1" thickBot="1">
      <c r="A84" s="38" t="s">
        <v>79</v>
      </c>
      <c r="B84" s="85">
        <f t="shared" si="23"/>
        <v>0.17421981004070555</v>
      </c>
      <c r="C84" s="49">
        <f>' GUS poprodukcyjny 2015'!C241</f>
        <v>642</v>
      </c>
      <c r="D84" s="15">
        <v>3685</v>
      </c>
      <c r="E84" s="21">
        <v>0</v>
      </c>
      <c r="F84" s="21">
        <v>0</v>
      </c>
      <c r="G84" s="21">
        <v>0</v>
      </c>
      <c r="H84" s="21">
        <v>0</v>
      </c>
      <c r="I84" s="21">
        <f t="shared" si="28"/>
        <v>3685</v>
      </c>
      <c r="J84" s="21">
        <f t="shared" si="29"/>
        <v>642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  <c r="P84" s="21">
        <v>0</v>
      </c>
      <c r="Q84" s="26"/>
      <c r="R84" s="26"/>
      <c r="S84" s="26"/>
      <c r="T84" s="26"/>
    </row>
    <row r="85" spans="1:20" s="6" customFormat="1" ht="12" customHeight="1">
      <c r="A85" s="13" t="s">
        <v>80</v>
      </c>
      <c r="B85" s="84">
        <f t="shared" si="23"/>
        <v>0.15046942705825711</v>
      </c>
      <c r="C85" s="46">
        <f>SUM(C86:C92)</f>
        <v>12501</v>
      </c>
      <c r="D85" s="14">
        <v>83080</v>
      </c>
      <c r="E85" s="24">
        <f>SUM(E86:E92)</f>
        <v>18684</v>
      </c>
      <c r="F85" s="24">
        <f t="shared" ref="F85:P85" si="30">SUM(F86:F92)</f>
        <v>3851</v>
      </c>
      <c r="G85" s="24">
        <f t="shared" si="30"/>
        <v>0</v>
      </c>
      <c r="H85" s="24">
        <f t="shared" si="30"/>
        <v>0</v>
      </c>
      <c r="I85" s="24">
        <f t="shared" si="30"/>
        <v>48929</v>
      </c>
      <c r="J85" s="24">
        <f>SUM(J86:J92)</f>
        <v>6085</v>
      </c>
      <c r="K85" s="24">
        <f>SUM(K86:K92)</f>
        <v>0</v>
      </c>
      <c r="L85" s="24">
        <f>SUM(L86:L92)</f>
        <v>0</v>
      </c>
      <c r="M85" s="24">
        <f t="shared" si="30"/>
        <v>15467</v>
      </c>
      <c r="N85" s="24">
        <f t="shared" si="30"/>
        <v>2565</v>
      </c>
      <c r="O85" s="24">
        <f t="shared" si="30"/>
        <v>0</v>
      </c>
      <c r="P85" s="24">
        <f t="shared" si="30"/>
        <v>0</v>
      </c>
      <c r="Q85" s="25"/>
      <c r="R85" s="25"/>
      <c r="S85" s="25"/>
      <c r="T85" s="25"/>
    </row>
    <row r="86" spans="1:20" s="1" customFormat="1" ht="12" customHeight="1">
      <c r="A86" s="34" t="s">
        <v>81</v>
      </c>
      <c r="B86" s="85">
        <f t="shared" si="23"/>
        <v>0.18691588785046728</v>
      </c>
      <c r="C86" s="50">
        <f>' GUS poprodukcyjny 2015'!C68</f>
        <v>660</v>
      </c>
      <c r="D86" s="7">
        <v>3531</v>
      </c>
      <c r="E86" s="21">
        <f>D86</f>
        <v>3531</v>
      </c>
      <c r="F86" s="21">
        <f>C86</f>
        <v>660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>
        <v>0</v>
      </c>
      <c r="O86" s="21">
        <v>0</v>
      </c>
      <c r="P86" s="21">
        <v>0</v>
      </c>
      <c r="Q86" s="21"/>
      <c r="R86" s="21"/>
      <c r="S86" s="21"/>
      <c r="T86" s="21"/>
    </row>
    <row r="87" spans="1:20" s="1" customFormat="1" ht="12" customHeight="1">
      <c r="A87" s="34" t="s">
        <v>82</v>
      </c>
      <c r="B87" s="85">
        <f t="shared" si="23"/>
        <v>0.19351464435146443</v>
      </c>
      <c r="C87" s="50">
        <f>' GUS poprodukcyjny 2015'!C70</f>
        <v>740</v>
      </c>
      <c r="D87" s="7">
        <v>3824</v>
      </c>
      <c r="E87" s="21">
        <f t="shared" ref="E87:E88" si="31">D87</f>
        <v>3824</v>
      </c>
      <c r="F87" s="21">
        <f t="shared" ref="F87:F88" si="32">C87</f>
        <v>740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21">
        <v>0</v>
      </c>
      <c r="N87" s="21">
        <v>0</v>
      </c>
      <c r="O87" s="21">
        <v>0</v>
      </c>
      <c r="P87" s="21">
        <v>0</v>
      </c>
      <c r="Q87" s="21"/>
      <c r="R87" s="21"/>
      <c r="S87" s="21"/>
      <c r="T87" s="21"/>
    </row>
    <row r="88" spans="1:20" s="1" customFormat="1" ht="12" customHeight="1">
      <c r="A88" s="34" t="s">
        <v>83</v>
      </c>
      <c r="B88" s="85">
        <f t="shared" si="23"/>
        <v>0.21634742695736606</v>
      </c>
      <c r="C88" s="50">
        <f>' GUS poprodukcyjny 2015'!C170</f>
        <v>2451</v>
      </c>
      <c r="D88" s="7">
        <v>11329</v>
      </c>
      <c r="E88" s="21">
        <f t="shared" si="31"/>
        <v>11329</v>
      </c>
      <c r="F88" s="21">
        <f t="shared" si="32"/>
        <v>2451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  <c r="L88" s="21">
        <v>0</v>
      </c>
      <c r="M88" s="21">
        <v>0</v>
      </c>
      <c r="N88" s="21">
        <v>0</v>
      </c>
      <c r="O88" s="21">
        <v>0</v>
      </c>
      <c r="P88" s="21">
        <v>0</v>
      </c>
      <c r="Q88" s="21"/>
      <c r="R88" s="21"/>
      <c r="S88" s="21"/>
      <c r="T88" s="21"/>
    </row>
    <row r="89" spans="1:20" s="1" customFormat="1" ht="12" customHeight="1">
      <c r="A89" s="36" t="s">
        <v>84</v>
      </c>
      <c r="B89" s="85">
        <f t="shared" si="23"/>
        <v>0.16583694316932826</v>
      </c>
      <c r="C89" s="48">
        <f>' GUS poprodukcyjny 2015'!C263</f>
        <v>2565</v>
      </c>
      <c r="D89" s="7">
        <v>15467</v>
      </c>
      <c r="E89" s="21">
        <v>0</v>
      </c>
      <c r="F89" s="21">
        <v>0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  <c r="L89" s="21">
        <v>0</v>
      </c>
      <c r="M89" s="21">
        <f>D89</f>
        <v>15467</v>
      </c>
      <c r="N89" s="21">
        <f>C89</f>
        <v>2565</v>
      </c>
      <c r="O89" s="21">
        <v>0</v>
      </c>
      <c r="P89" s="21">
        <v>0</v>
      </c>
      <c r="Q89" s="21"/>
      <c r="R89" s="21"/>
      <c r="S89" s="21"/>
      <c r="T89" s="21"/>
    </row>
    <row r="90" spans="1:20" s="1" customFormat="1" ht="12" customHeight="1">
      <c r="A90" s="39" t="s">
        <v>85</v>
      </c>
      <c r="B90" s="85">
        <f t="shared" si="23"/>
        <v>0.11784905954889566</v>
      </c>
      <c r="C90" s="47">
        <f>' GUS poprodukcyjny 2015'!C90</f>
        <v>1510</v>
      </c>
      <c r="D90" s="7">
        <v>12813</v>
      </c>
      <c r="E90" s="21">
        <v>0</v>
      </c>
      <c r="F90" s="21">
        <v>0</v>
      </c>
      <c r="G90" s="21">
        <v>0</v>
      </c>
      <c r="H90" s="21">
        <v>0</v>
      </c>
      <c r="I90" s="21">
        <f>D90</f>
        <v>12813</v>
      </c>
      <c r="J90" s="21">
        <f>C90</f>
        <v>1510</v>
      </c>
      <c r="K90" s="21">
        <v>0</v>
      </c>
      <c r="L90" s="21">
        <v>0</v>
      </c>
      <c r="M90" s="21">
        <v>0</v>
      </c>
      <c r="N90" s="21">
        <v>0</v>
      </c>
      <c r="O90" s="21">
        <v>0</v>
      </c>
      <c r="P90" s="21">
        <v>0</v>
      </c>
      <c r="Q90" s="21"/>
      <c r="R90" s="21"/>
      <c r="S90" s="21"/>
      <c r="T90" s="21"/>
    </row>
    <row r="91" spans="1:20" s="1" customFormat="1" ht="12" customHeight="1">
      <c r="A91" s="39" t="s">
        <v>86</v>
      </c>
      <c r="B91" s="85">
        <f t="shared" si="23"/>
        <v>0.13285861519722664</v>
      </c>
      <c r="C91" s="47">
        <f>' GUS poprodukcyjny 2015'!C96</f>
        <v>1418</v>
      </c>
      <c r="D91" s="7">
        <v>10673</v>
      </c>
      <c r="E91" s="21">
        <v>0</v>
      </c>
      <c r="F91" s="21">
        <v>0</v>
      </c>
      <c r="G91" s="21">
        <v>0</v>
      </c>
      <c r="H91" s="21">
        <v>0</v>
      </c>
      <c r="I91" s="21">
        <f t="shared" ref="I91:I92" si="33">D91</f>
        <v>10673</v>
      </c>
      <c r="J91" s="21">
        <f t="shared" ref="J91:J92" si="34">C91</f>
        <v>1418</v>
      </c>
      <c r="K91" s="21">
        <v>0</v>
      </c>
      <c r="L91" s="21">
        <v>0</v>
      </c>
      <c r="M91" s="21">
        <v>0</v>
      </c>
      <c r="N91" s="21">
        <v>0</v>
      </c>
      <c r="O91" s="21">
        <v>0</v>
      </c>
      <c r="P91" s="21">
        <v>0</v>
      </c>
      <c r="Q91" s="21"/>
      <c r="R91" s="21"/>
      <c r="S91" s="21"/>
      <c r="T91" s="21"/>
    </row>
    <row r="92" spans="1:20" s="1" customFormat="1" ht="12" customHeight="1" thickBot="1">
      <c r="A92" s="38" t="s">
        <v>87</v>
      </c>
      <c r="B92" s="85">
        <f t="shared" si="23"/>
        <v>0.12408127972330307</v>
      </c>
      <c r="C92" s="49">
        <f>' GUS poprodukcyjny 2015'!C172</f>
        <v>3157</v>
      </c>
      <c r="D92" s="15">
        <v>25443</v>
      </c>
      <c r="E92" s="21">
        <v>0</v>
      </c>
      <c r="F92" s="21">
        <v>0</v>
      </c>
      <c r="G92" s="21">
        <v>0</v>
      </c>
      <c r="H92" s="21">
        <v>0</v>
      </c>
      <c r="I92" s="21">
        <f t="shared" si="33"/>
        <v>25443</v>
      </c>
      <c r="J92" s="21">
        <f t="shared" si="34"/>
        <v>3157</v>
      </c>
      <c r="K92" s="21">
        <v>0</v>
      </c>
      <c r="L92" s="21">
        <v>0</v>
      </c>
      <c r="M92" s="21">
        <v>0</v>
      </c>
      <c r="N92" s="21">
        <v>0</v>
      </c>
      <c r="O92" s="21">
        <v>0</v>
      </c>
      <c r="P92" s="21">
        <v>0</v>
      </c>
      <c r="Q92" s="26"/>
      <c r="R92" s="26"/>
      <c r="S92" s="26"/>
      <c r="T92" s="26"/>
    </row>
    <row r="93" spans="1:20" s="6" customFormat="1" ht="12" customHeight="1">
      <c r="A93" s="13" t="s">
        <v>88</v>
      </c>
      <c r="B93" s="84">
        <f t="shared" si="23"/>
        <v>0.15952720603219889</v>
      </c>
      <c r="C93" s="46">
        <f>SUM(C94:C103)</f>
        <v>15656</v>
      </c>
      <c r="D93" s="14">
        <v>98140</v>
      </c>
      <c r="E93" s="24">
        <f>SUM(E94:E103)</f>
        <v>15933</v>
      </c>
      <c r="F93" s="24">
        <f t="shared" ref="F93:P93" si="35">SUM(F94:F103)</f>
        <v>3842</v>
      </c>
      <c r="G93" s="24">
        <f t="shared" si="35"/>
        <v>0</v>
      </c>
      <c r="H93" s="24">
        <f t="shared" si="35"/>
        <v>0</v>
      </c>
      <c r="I93" s="24">
        <f t="shared" si="35"/>
        <v>72801</v>
      </c>
      <c r="J93" s="24">
        <f t="shared" si="35"/>
        <v>10268</v>
      </c>
      <c r="K93" s="24">
        <f t="shared" si="35"/>
        <v>1601</v>
      </c>
      <c r="L93" s="24">
        <f t="shared" si="35"/>
        <v>11491</v>
      </c>
      <c r="M93" s="24">
        <f t="shared" si="35"/>
        <v>9406</v>
      </c>
      <c r="N93" s="24">
        <f t="shared" si="35"/>
        <v>1546</v>
      </c>
      <c r="O93" s="24">
        <f t="shared" si="35"/>
        <v>0</v>
      </c>
      <c r="P93" s="24">
        <f t="shared" si="35"/>
        <v>0</v>
      </c>
      <c r="Q93" s="25"/>
      <c r="R93" s="25"/>
      <c r="S93" s="25"/>
      <c r="T93" s="25"/>
    </row>
    <row r="94" spans="1:20" s="1" customFormat="1" ht="12" customHeight="1">
      <c r="A94" s="34" t="s">
        <v>89</v>
      </c>
      <c r="B94" s="85">
        <f t="shared" si="23"/>
        <v>0.24113475177304963</v>
      </c>
      <c r="C94" s="50">
        <f>' GUS poprodukcyjny 2015'!C253</f>
        <v>3842</v>
      </c>
      <c r="D94" s="7">
        <v>15933</v>
      </c>
      <c r="E94" s="21">
        <f>D94</f>
        <v>15933</v>
      </c>
      <c r="F94" s="21">
        <f>C94</f>
        <v>3842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  <c r="P94" s="21">
        <v>0</v>
      </c>
      <c r="Q94" s="21"/>
      <c r="R94" s="21"/>
      <c r="S94" s="21"/>
      <c r="T94" s="21"/>
    </row>
    <row r="95" spans="1:20" s="1" customFormat="1" ht="12" customHeight="1">
      <c r="A95" s="39" t="s">
        <v>90</v>
      </c>
      <c r="B95" s="85">
        <f t="shared" si="23"/>
        <v>0.13678491530840525</v>
      </c>
      <c r="C95" s="47">
        <f>' GUS poprodukcyjny 2015'!C50</f>
        <v>856</v>
      </c>
      <c r="D95" s="7">
        <v>6258</v>
      </c>
      <c r="E95" s="21">
        <v>0</v>
      </c>
      <c r="F95" s="21">
        <v>0</v>
      </c>
      <c r="G95" s="21">
        <v>0</v>
      </c>
      <c r="H95" s="21">
        <v>0</v>
      </c>
      <c r="I95" s="21">
        <f>D95</f>
        <v>6258</v>
      </c>
      <c r="J95" s="21">
        <f>C95</f>
        <v>856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  <c r="P95" s="21">
        <v>0</v>
      </c>
      <c r="Q95" s="21"/>
      <c r="R95" s="21"/>
      <c r="S95" s="21"/>
      <c r="T95" s="21"/>
    </row>
    <row r="96" spans="1:20" s="1" customFormat="1" ht="12" customHeight="1">
      <c r="A96" s="39" t="s">
        <v>91</v>
      </c>
      <c r="B96" s="85">
        <f t="shared" si="23"/>
        <v>0.14905564063297602</v>
      </c>
      <c r="C96" s="47">
        <f>' GUS poprodukcyjny 2015'!C54</f>
        <v>1460</v>
      </c>
      <c r="D96" s="7">
        <v>9795</v>
      </c>
      <c r="E96" s="21">
        <v>0</v>
      </c>
      <c r="F96" s="21">
        <v>0</v>
      </c>
      <c r="G96" s="21">
        <v>0</v>
      </c>
      <c r="H96" s="21">
        <v>0</v>
      </c>
      <c r="I96" s="21">
        <f t="shared" ref="I96:I103" si="36">D96</f>
        <v>9795</v>
      </c>
      <c r="J96" s="21">
        <f>C96</f>
        <v>1460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1">
        <v>0</v>
      </c>
      <c r="Q96" s="21"/>
      <c r="R96" s="21"/>
      <c r="S96" s="21"/>
      <c r="T96" s="21"/>
    </row>
    <row r="97" spans="1:20" s="1" customFormat="1" ht="12" customHeight="1">
      <c r="A97" s="39" t="s">
        <v>92</v>
      </c>
      <c r="B97" s="85">
        <f t="shared" si="23"/>
        <v>0.14032653932344466</v>
      </c>
      <c r="C97" s="47">
        <f>' GUS poprodukcyjny 2015'!C62</f>
        <v>1315</v>
      </c>
      <c r="D97" s="7">
        <v>9371</v>
      </c>
      <c r="E97" s="21">
        <v>0</v>
      </c>
      <c r="F97" s="21">
        <v>0</v>
      </c>
      <c r="G97" s="21">
        <v>0</v>
      </c>
      <c r="H97" s="21">
        <v>0</v>
      </c>
      <c r="I97" s="21">
        <f t="shared" si="36"/>
        <v>9371</v>
      </c>
      <c r="J97" s="21">
        <f>C97</f>
        <v>1315</v>
      </c>
      <c r="K97" s="21">
        <v>0</v>
      </c>
      <c r="L97" s="21">
        <v>0</v>
      </c>
      <c r="M97" s="21">
        <v>0</v>
      </c>
      <c r="N97" s="21">
        <v>0</v>
      </c>
      <c r="O97" s="21">
        <v>0</v>
      </c>
      <c r="P97" s="21">
        <v>0</v>
      </c>
      <c r="Q97" s="21"/>
      <c r="R97" s="21"/>
      <c r="S97" s="21"/>
      <c r="T97" s="21"/>
    </row>
    <row r="98" spans="1:20" s="1" customFormat="1" ht="12" customHeight="1">
      <c r="A98" s="36" t="s">
        <v>93</v>
      </c>
      <c r="B98" s="85">
        <f t="shared" si="23"/>
        <v>0.1643631724431214</v>
      </c>
      <c r="C98" s="48">
        <f>' GUS poprodukcyjny 2015'!C78</f>
        <v>1546</v>
      </c>
      <c r="D98" s="7">
        <v>9406</v>
      </c>
      <c r="E98" s="21">
        <v>0</v>
      </c>
      <c r="F98" s="21">
        <v>0</v>
      </c>
      <c r="G98" s="21">
        <v>0</v>
      </c>
      <c r="H98" s="21">
        <v>0</v>
      </c>
      <c r="I98" s="21">
        <v>0</v>
      </c>
      <c r="J98" s="21">
        <v>0</v>
      </c>
      <c r="K98" s="21">
        <v>0</v>
      </c>
      <c r="L98" s="21">
        <v>0</v>
      </c>
      <c r="M98" s="21">
        <f>D98</f>
        <v>9406</v>
      </c>
      <c r="N98" s="21">
        <f>C98</f>
        <v>1546</v>
      </c>
      <c r="O98" s="21">
        <v>0</v>
      </c>
      <c r="P98" s="21">
        <v>0</v>
      </c>
      <c r="Q98" s="21"/>
      <c r="R98" s="21"/>
      <c r="S98" s="21"/>
      <c r="T98" s="21"/>
    </row>
    <row r="99" spans="1:20" s="1" customFormat="1" ht="12" customHeight="1">
      <c r="A99" s="39" t="s">
        <v>94</v>
      </c>
      <c r="B99" s="85">
        <f t="shared" si="23"/>
        <v>0.13932642937951439</v>
      </c>
      <c r="C99" s="47">
        <f>' GUS poprodukcyjny 2015'!C80</f>
        <v>1601</v>
      </c>
      <c r="D99" s="8">
        <v>11491</v>
      </c>
      <c r="E99" s="21">
        <v>0</v>
      </c>
      <c r="F99" s="21">
        <v>0</v>
      </c>
      <c r="G99" s="21">
        <v>0</v>
      </c>
      <c r="H99" s="21">
        <v>0</v>
      </c>
      <c r="I99" s="21">
        <f t="shared" si="36"/>
        <v>11491</v>
      </c>
      <c r="J99" s="21">
        <f>C99</f>
        <v>1601</v>
      </c>
      <c r="K99" s="31">
        <f>C99</f>
        <v>1601</v>
      </c>
      <c r="L99" s="31">
        <f>D99</f>
        <v>11491</v>
      </c>
      <c r="M99" s="21">
        <v>0</v>
      </c>
      <c r="N99" s="21">
        <v>0</v>
      </c>
      <c r="O99" s="21">
        <v>0</v>
      </c>
      <c r="P99" s="21">
        <v>0</v>
      </c>
      <c r="Q99" s="21"/>
      <c r="R99" s="21"/>
      <c r="S99" s="21"/>
      <c r="T99" s="21"/>
    </row>
    <row r="100" spans="1:20" s="1" customFormat="1" ht="12" customHeight="1">
      <c r="A100" s="39" t="s">
        <v>95</v>
      </c>
      <c r="B100" s="85">
        <f t="shared" si="23"/>
        <v>0.14255379388448472</v>
      </c>
      <c r="C100" s="47">
        <f>' GUS poprodukcyjny 2015'!C154</f>
        <v>1007</v>
      </c>
      <c r="D100" s="7">
        <v>7064</v>
      </c>
      <c r="E100" s="21">
        <v>0</v>
      </c>
      <c r="F100" s="21">
        <v>0</v>
      </c>
      <c r="G100" s="21">
        <v>0</v>
      </c>
      <c r="H100" s="21">
        <v>0</v>
      </c>
      <c r="I100" s="21">
        <f t="shared" si="36"/>
        <v>7064</v>
      </c>
      <c r="J100" s="21">
        <f>C100</f>
        <v>1007</v>
      </c>
      <c r="K100" s="21">
        <v>0</v>
      </c>
      <c r="L100" s="21">
        <v>0</v>
      </c>
      <c r="M100" s="21">
        <v>0</v>
      </c>
      <c r="N100" s="21">
        <v>0</v>
      </c>
      <c r="O100" s="21">
        <v>0</v>
      </c>
      <c r="P100" s="21">
        <v>0</v>
      </c>
      <c r="Q100" s="21"/>
      <c r="R100" s="21"/>
      <c r="S100" s="21"/>
      <c r="T100" s="21"/>
    </row>
    <row r="101" spans="1:20" s="1" customFormat="1" ht="12" customHeight="1">
      <c r="A101" s="39" t="s">
        <v>96</v>
      </c>
      <c r="B101" s="85">
        <f t="shared" si="23"/>
        <v>0.13126869611120887</v>
      </c>
      <c r="C101" s="47">
        <f>' GUS poprodukcyjny 2015'!C205</f>
        <v>2238</v>
      </c>
      <c r="D101" s="7">
        <v>17049</v>
      </c>
      <c r="E101" s="21">
        <v>0</v>
      </c>
      <c r="F101" s="21">
        <v>0</v>
      </c>
      <c r="G101" s="21">
        <v>0</v>
      </c>
      <c r="H101" s="21">
        <v>0</v>
      </c>
      <c r="I101" s="21">
        <f t="shared" si="36"/>
        <v>17049</v>
      </c>
      <c r="J101" s="21">
        <f>C101</f>
        <v>2238</v>
      </c>
      <c r="K101" s="21">
        <v>0</v>
      </c>
      <c r="L101" s="21">
        <v>0</v>
      </c>
      <c r="M101" s="21">
        <v>0</v>
      </c>
      <c r="N101" s="21">
        <v>0</v>
      </c>
      <c r="O101" s="21">
        <v>0</v>
      </c>
      <c r="P101" s="21">
        <v>0</v>
      </c>
      <c r="Q101" s="21"/>
      <c r="R101" s="21"/>
      <c r="S101" s="21"/>
      <c r="T101" s="21"/>
    </row>
    <row r="102" spans="1:20" s="1" customFormat="1" ht="12" customHeight="1">
      <c r="A102" s="39" t="s">
        <v>97</v>
      </c>
      <c r="B102" s="85">
        <f t="shared" si="23"/>
        <v>0.16525794229087729</v>
      </c>
      <c r="C102" s="47">
        <f>' GUS poprodukcyjny 2015'!C209</f>
        <v>567</v>
      </c>
      <c r="D102" s="7">
        <v>3431</v>
      </c>
      <c r="E102" s="21">
        <v>0</v>
      </c>
      <c r="F102" s="21">
        <v>0</v>
      </c>
      <c r="G102" s="21">
        <v>0</v>
      </c>
      <c r="H102" s="21">
        <v>0</v>
      </c>
      <c r="I102" s="21">
        <f t="shared" si="36"/>
        <v>3431</v>
      </c>
      <c r="J102" s="21">
        <f>C102</f>
        <v>567</v>
      </c>
      <c r="K102" s="21">
        <v>0</v>
      </c>
      <c r="L102" s="21">
        <v>0</v>
      </c>
      <c r="M102" s="21">
        <v>0</v>
      </c>
      <c r="N102" s="21">
        <v>0</v>
      </c>
      <c r="O102" s="21">
        <v>0</v>
      </c>
      <c r="P102" s="21">
        <v>0</v>
      </c>
      <c r="Q102" s="21"/>
      <c r="R102" s="21"/>
      <c r="S102" s="21"/>
      <c r="T102" s="21"/>
    </row>
    <row r="103" spans="1:20" s="1" customFormat="1" ht="12" customHeight="1" thickBot="1">
      <c r="A103" s="38" t="s">
        <v>98</v>
      </c>
      <c r="B103" s="85">
        <f t="shared" si="23"/>
        <v>0.14672740350035962</v>
      </c>
      <c r="C103" s="49">
        <f>' GUS poprodukcyjny 2015'!C255</f>
        <v>1224</v>
      </c>
      <c r="D103" s="15">
        <v>8342</v>
      </c>
      <c r="E103" s="21">
        <v>0</v>
      </c>
      <c r="F103" s="21">
        <v>0</v>
      </c>
      <c r="G103" s="21">
        <v>0</v>
      </c>
      <c r="H103" s="21">
        <v>0</v>
      </c>
      <c r="I103" s="21">
        <f t="shared" si="36"/>
        <v>8342</v>
      </c>
      <c r="J103" s="21">
        <f>C103</f>
        <v>1224</v>
      </c>
      <c r="K103" s="21">
        <v>0</v>
      </c>
      <c r="L103" s="21">
        <v>0</v>
      </c>
      <c r="M103" s="21">
        <v>0</v>
      </c>
      <c r="N103" s="21">
        <v>0</v>
      </c>
      <c r="O103" s="21">
        <v>0</v>
      </c>
      <c r="P103" s="21">
        <v>0</v>
      </c>
      <c r="Q103" s="26"/>
      <c r="R103" s="26"/>
      <c r="S103" s="26"/>
      <c r="T103" s="26"/>
    </row>
    <row r="104" spans="1:20" s="6" customFormat="1" ht="12" customHeight="1">
      <c r="A104" s="13" t="s">
        <v>99</v>
      </c>
      <c r="B104" s="85">
        <f t="shared" si="23"/>
        <v>0.15964458829906747</v>
      </c>
      <c r="C104" s="46">
        <f>SUM(C105:C117)</f>
        <v>20321</v>
      </c>
      <c r="D104" s="14">
        <v>127289</v>
      </c>
      <c r="E104" s="24">
        <f>SUM(E105:E117)</f>
        <v>51845</v>
      </c>
      <c r="F104" s="24">
        <f t="shared" ref="F104:P104" si="37">SUM(F105:F117)</f>
        <v>9877</v>
      </c>
      <c r="G104" s="24">
        <f t="shared" si="37"/>
        <v>9366</v>
      </c>
      <c r="H104" s="24">
        <f t="shared" si="37"/>
        <v>48309</v>
      </c>
      <c r="I104" s="24">
        <f t="shared" si="37"/>
        <v>57460</v>
      </c>
      <c r="J104" s="24">
        <f t="shared" si="37"/>
        <v>7877</v>
      </c>
      <c r="K104" s="24">
        <f t="shared" si="37"/>
        <v>0</v>
      </c>
      <c r="L104" s="24">
        <f t="shared" si="37"/>
        <v>0</v>
      </c>
      <c r="M104" s="24">
        <f t="shared" si="37"/>
        <v>17984</v>
      </c>
      <c r="N104" s="24">
        <f t="shared" si="37"/>
        <v>2567</v>
      </c>
      <c r="O104" s="24">
        <f t="shared" si="37"/>
        <v>0</v>
      </c>
      <c r="P104" s="24">
        <f t="shared" si="37"/>
        <v>0</v>
      </c>
      <c r="Q104" s="25"/>
      <c r="R104" s="25"/>
      <c r="S104" s="25"/>
      <c r="T104" s="25"/>
    </row>
    <row r="105" spans="1:20" s="1" customFormat="1" ht="12" customHeight="1">
      <c r="A105" s="36" t="s">
        <v>100</v>
      </c>
      <c r="B105" s="85">
        <f t="shared" si="23"/>
        <v>0.19148284313725492</v>
      </c>
      <c r="C105" s="48">
        <f>' GUS poprodukcyjny 2015'!C40</f>
        <v>625</v>
      </c>
      <c r="D105" s="7">
        <v>3264</v>
      </c>
      <c r="E105" s="21">
        <v>0</v>
      </c>
      <c r="F105" s="21">
        <v>0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  <c r="L105" s="21">
        <v>0</v>
      </c>
      <c r="M105" s="21">
        <f>D105</f>
        <v>3264</v>
      </c>
      <c r="N105" s="21">
        <f>C105</f>
        <v>625</v>
      </c>
      <c r="O105" s="21">
        <v>0</v>
      </c>
      <c r="P105" s="21">
        <v>0</v>
      </c>
      <c r="Q105" s="21"/>
      <c r="R105" s="21"/>
      <c r="S105" s="21"/>
      <c r="T105" s="21"/>
    </row>
    <row r="106" spans="1:20" s="1" customFormat="1" ht="12" customHeight="1">
      <c r="A106" s="34" t="s">
        <v>101</v>
      </c>
      <c r="B106" s="85">
        <f t="shared" si="23"/>
        <v>0.14451357466063347</v>
      </c>
      <c r="C106" s="50">
        <f>' GUS poprodukcyjny 2015'!C201</f>
        <v>511</v>
      </c>
      <c r="D106" s="7">
        <v>3536</v>
      </c>
      <c r="E106" s="21">
        <f>D106</f>
        <v>3536</v>
      </c>
      <c r="F106" s="21">
        <f>C106</f>
        <v>511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  <c r="P106" s="21">
        <v>0</v>
      </c>
      <c r="Q106" s="21"/>
      <c r="R106" s="21"/>
      <c r="S106" s="21"/>
      <c r="T106" s="21"/>
    </row>
    <row r="107" spans="1:20" s="1" customFormat="1" ht="12" customHeight="1">
      <c r="A107" s="34" t="s">
        <v>102</v>
      </c>
      <c r="B107" s="85">
        <f t="shared" si="23"/>
        <v>0.19387691734459417</v>
      </c>
      <c r="C107" s="50">
        <f>' GUS poprodukcyjny 2015'!C217</f>
        <v>9366</v>
      </c>
      <c r="D107" s="8">
        <v>48309</v>
      </c>
      <c r="E107" s="21">
        <f>D107</f>
        <v>48309</v>
      </c>
      <c r="F107" s="21">
        <f>C107</f>
        <v>9366</v>
      </c>
      <c r="G107" s="86">
        <f>C107</f>
        <v>9366</v>
      </c>
      <c r="H107" s="31">
        <f>D107</f>
        <v>48309</v>
      </c>
      <c r="I107" s="21">
        <v>0</v>
      </c>
      <c r="J107" s="21">
        <v>0</v>
      </c>
      <c r="K107" s="21">
        <v>0</v>
      </c>
      <c r="L107" s="21">
        <v>0</v>
      </c>
      <c r="M107" s="21">
        <v>0</v>
      </c>
      <c r="N107" s="21">
        <v>0</v>
      </c>
      <c r="O107" s="21">
        <v>0</v>
      </c>
      <c r="P107" s="21">
        <v>0</v>
      </c>
      <c r="Q107" s="21"/>
      <c r="R107" s="21"/>
      <c r="S107" s="21"/>
      <c r="T107" s="21"/>
    </row>
    <row r="108" spans="1:20" s="1" customFormat="1" ht="12" customHeight="1">
      <c r="A108" s="39" t="s">
        <v>103</v>
      </c>
      <c r="B108" s="85">
        <f t="shared" si="23"/>
        <v>0.13142673521850901</v>
      </c>
      <c r="C108" s="47">
        <f>' GUS poprodukcyjny 2015'!C18</f>
        <v>409</v>
      </c>
      <c r="D108" s="7">
        <v>3112</v>
      </c>
      <c r="E108" s="21">
        <v>0</v>
      </c>
      <c r="F108" s="21">
        <v>0</v>
      </c>
      <c r="G108" s="21">
        <v>0</v>
      </c>
      <c r="H108" s="21">
        <v>0</v>
      </c>
      <c r="I108" s="21">
        <f>D108</f>
        <v>3112</v>
      </c>
      <c r="J108" s="21">
        <f>C108</f>
        <v>409</v>
      </c>
      <c r="K108" s="21">
        <v>0</v>
      </c>
      <c r="L108" s="21">
        <v>0</v>
      </c>
      <c r="M108" s="21">
        <v>0</v>
      </c>
      <c r="N108" s="21">
        <v>0</v>
      </c>
      <c r="O108" s="21">
        <v>0</v>
      </c>
      <c r="P108" s="21">
        <v>0</v>
      </c>
      <c r="Q108" s="21"/>
      <c r="R108" s="21"/>
      <c r="S108" s="21"/>
      <c r="T108" s="21"/>
    </row>
    <row r="109" spans="1:20" s="1" customFormat="1" ht="12" customHeight="1">
      <c r="A109" s="39" t="s">
        <v>104</v>
      </c>
      <c r="B109" s="85">
        <f t="shared" si="23"/>
        <v>0.1482810729127314</v>
      </c>
      <c r="C109" s="47">
        <f>' GUS poprodukcyjny 2015'!C72</f>
        <v>785</v>
      </c>
      <c r="D109" s="7">
        <v>5294</v>
      </c>
      <c r="E109" s="21">
        <v>0</v>
      </c>
      <c r="F109" s="21">
        <v>0</v>
      </c>
      <c r="G109" s="21">
        <v>0</v>
      </c>
      <c r="H109" s="21">
        <v>0</v>
      </c>
      <c r="I109" s="21">
        <f t="shared" ref="I109:I117" si="38">D109</f>
        <v>5294</v>
      </c>
      <c r="J109" s="21">
        <f>C109</f>
        <v>785</v>
      </c>
      <c r="K109" s="21">
        <v>0</v>
      </c>
      <c r="L109" s="21">
        <v>0</v>
      </c>
      <c r="M109" s="21">
        <v>0</v>
      </c>
      <c r="N109" s="21">
        <v>0</v>
      </c>
      <c r="O109" s="21">
        <v>0</v>
      </c>
      <c r="P109" s="21">
        <v>0</v>
      </c>
      <c r="Q109" s="21"/>
      <c r="R109" s="21"/>
      <c r="S109" s="21"/>
      <c r="T109" s="21"/>
    </row>
    <row r="110" spans="1:20" s="1" customFormat="1" ht="12" customHeight="1">
      <c r="A110" s="39" t="s">
        <v>105</v>
      </c>
      <c r="B110" s="85">
        <f t="shared" si="23"/>
        <v>0.1446629213483146</v>
      </c>
      <c r="C110" s="47">
        <f>' GUS poprodukcyjny 2015'!C116</f>
        <v>927</v>
      </c>
      <c r="D110" s="7">
        <v>6408</v>
      </c>
      <c r="E110" s="21">
        <v>0</v>
      </c>
      <c r="F110" s="21">
        <v>0</v>
      </c>
      <c r="G110" s="21">
        <v>0</v>
      </c>
      <c r="H110" s="21">
        <v>0</v>
      </c>
      <c r="I110" s="21">
        <f t="shared" si="38"/>
        <v>6408</v>
      </c>
      <c r="J110" s="21">
        <f>C110</f>
        <v>927</v>
      </c>
      <c r="K110" s="21">
        <v>0</v>
      </c>
      <c r="L110" s="21">
        <v>0</v>
      </c>
      <c r="M110" s="21">
        <v>0</v>
      </c>
      <c r="N110" s="21">
        <v>0</v>
      </c>
      <c r="O110" s="21">
        <v>0</v>
      </c>
      <c r="P110" s="21">
        <v>0</v>
      </c>
      <c r="Q110" s="21"/>
      <c r="R110" s="21"/>
      <c r="S110" s="21"/>
      <c r="T110" s="21"/>
    </row>
    <row r="111" spans="1:20" s="1" customFormat="1" ht="12" customHeight="1">
      <c r="A111" s="39" t="s">
        <v>106</v>
      </c>
      <c r="B111" s="85">
        <f t="shared" si="23"/>
        <v>0.15516039051603905</v>
      </c>
      <c r="C111" s="47">
        <f>' GUS poprodukcyjny 2015'!C144</f>
        <v>445</v>
      </c>
      <c r="D111" s="7">
        <v>2868</v>
      </c>
      <c r="E111" s="21">
        <v>0</v>
      </c>
      <c r="F111" s="21">
        <v>0</v>
      </c>
      <c r="G111" s="21">
        <v>0</v>
      </c>
      <c r="H111" s="21">
        <v>0</v>
      </c>
      <c r="I111" s="21">
        <f t="shared" si="38"/>
        <v>2868</v>
      </c>
      <c r="J111" s="21">
        <f>C111</f>
        <v>445</v>
      </c>
      <c r="K111" s="21">
        <v>0</v>
      </c>
      <c r="L111" s="21">
        <v>0</v>
      </c>
      <c r="M111" s="21">
        <v>0</v>
      </c>
      <c r="N111" s="21">
        <v>0</v>
      </c>
      <c r="O111" s="21">
        <v>0</v>
      </c>
      <c r="P111" s="21">
        <v>0</v>
      </c>
      <c r="Q111" s="21"/>
      <c r="R111" s="21"/>
      <c r="S111" s="21"/>
      <c r="T111" s="21"/>
    </row>
    <row r="112" spans="1:20" s="1" customFormat="1" ht="12" customHeight="1">
      <c r="A112" s="39" t="s">
        <v>107</v>
      </c>
      <c r="B112" s="85">
        <f t="shared" si="23"/>
        <v>0.19983719983719983</v>
      </c>
      <c r="C112" s="47">
        <f>' GUS poprodukcyjny 2015'!C146</f>
        <v>491</v>
      </c>
      <c r="D112" s="7">
        <v>2457</v>
      </c>
      <c r="E112" s="21">
        <v>0</v>
      </c>
      <c r="F112" s="21">
        <v>0</v>
      </c>
      <c r="G112" s="21">
        <v>0</v>
      </c>
      <c r="H112" s="21">
        <v>0</v>
      </c>
      <c r="I112" s="21">
        <f t="shared" si="38"/>
        <v>2457</v>
      </c>
      <c r="J112" s="21">
        <f>C112</f>
        <v>491</v>
      </c>
      <c r="K112" s="21">
        <v>0</v>
      </c>
      <c r="L112" s="21">
        <v>0</v>
      </c>
      <c r="M112" s="21">
        <v>0</v>
      </c>
      <c r="N112" s="21">
        <v>0</v>
      </c>
      <c r="O112" s="21">
        <v>0</v>
      </c>
      <c r="P112" s="21">
        <v>0</v>
      </c>
      <c r="Q112" s="21"/>
      <c r="R112" s="21"/>
      <c r="S112" s="21"/>
      <c r="T112" s="21"/>
    </row>
    <row r="113" spans="1:20" s="1" customFormat="1" ht="12" customHeight="1">
      <c r="A113" s="36" t="s">
        <v>108</v>
      </c>
      <c r="B113" s="85">
        <f t="shared" si="23"/>
        <v>0.13192934782608695</v>
      </c>
      <c r="C113" s="48">
        <f>' GUS poprodukcyjny 2015'!C199</f>
        <v>1942</v>
      </c>
      <c r="D113" s="7">
        <v>14720</v>
      </c>
      <c r="E113" s="21">
        <v>0</v>
      </c>
      <c r="F113" s="21">
        <v>0</v>
      </c>
      <c r="G113" s="21">
        <v>0</v>
      </c>
      <c r="H113" s="21">
        <v>0</v>
      </c>
      <c r="I113" s="21">
        <v>0</v>
      </c>
      <c r="J113" s="21">
        <v>0</v>
      </c>
      <c r="K113" s="21">
        <v>0</v>
      </c>
      <c r="L113" s="21">
        <v>0</v>
      </c>
      <c r="M113" s="21">
        <f>D113</f>
        <v>14720</v>
      </c>
      <c r="N113" s="21">
        <f>C113</f>
        <v>1942</v>
      </c>
      <c r="O113" s="21">
        <v>0</v>
      </c>
      <c r="P113" s="21">
        <v>0</v>
      </c>
      <c r="Q113" s="21"/>
      <c r="R113" s="21"/>
      <c r="S113" s="21"/>
      <c r="T113" s="21"/>
    </row>
    <row r="114" spans="1:20" s="1" customFormat="1" ht="12" customHeight="1">
      <c r="A114" s="39" t="s">
        <v>109</v>
      </c>
      <c r="B114" s="85">
        <f t="shared" si="23"/>
        <v>0.14356864443482026</v>
      </c>
      <c r="C114" s="47">
        <f>' GUS poprodukcyjny 2015'!C203</f>
        <v>663</v>
      </c>
      <c r="D114" s="7">
        <v>4618</v>
      </c>
      <c r="E114" s="21">
        <v>0</v>
      </c>
      <c r="F114" s="21">
        <v>0</v>
      </c>
      <c r="G114" s="21">
        <v>0</v>
      </c>
      <c r="H114" s="21">
        <v>0</v>
      </c>
      <c r="I114" s="21">
        <f t="shared" si="38"/>
        <v>4618</v>
      </c>
      <c r="J114" s="21">
        <f>C114</f>
        <v>663</v>
      </c>
      <c r="K114" s="21">
        <v>0</v>
      </c>
      <c r="L114" s="21">
        <v>0</v>
      </c>
      <c r="M114" s="21">
        <v>0</v>
      </c>
      <c r="N114" s="21">
        <v>0</v>
      </c>
      <c r="O114" s="21">
        <v>0</v>
      </c>
      <c r="P114" s="21">
        <v>0</v>
      </c>
      <c r="Q114" s="21"/>
      <c r="R114" s="21"/>
      <c r="S114" s="21"/>
      <c r="T114" s="21"/>
    </row>
    <row r="115" spans="1:20" s="1" customFormat="1" ht="12" customHeight="1">
      <c r="A115" s="39" t="s">
        <v>110</v>
      </c>
      <c r="B115" s="85">
        <f t="shared" si="23"/>
        <v>0.15754465982516153</v>
      </c>
      <c r="C115" s="47">
        <f>' GUS poprodukcyjny 2015'!C207</f>
        <v>829</v>
      </c>
      <c r="D115" s="7">
        <v>5262</v>
      </c>
      <c r="E115" s="21">
        <v>0</v>
      </c>
      <c r="F115" s="21">
        <v>0</v>
      </c>
      <c r="G115" s="21">
        <v>0</v>
      </c>
      <c r="H115" s="21">
        <v>0</v>
      </c>
      <c r="I115" s="21">
        <f t="shared" si="38"/>
        <v>5262</v>
      </c>
      <c r="J115" s="21">
        <f>C115</f>
        <v>829</v>
      </c>
      <c r="K115" s="21">
        <v>0</v>
      </c>
      <c r="L115" s="21">
        <v>0</v>
      </c>
      <c r="M115" s="21">
        <v>0</v>
      </c>
      <c r="N115" s="21">
        <v>0</v>
      </c>
      <c r="O115" s="21">
        <v>0</v>
      </c>
      <c r="P115" s="21">
        <v>0</v>
      </c>
      <c r="Q115" s="21"/>
      <c r="R115" s="21"/>
      <c r="S115" s="21"/>
      <c r="T115" s="21"/>
    </row>
    <row r="116" spans="1:20" s="1" customFormat="1" ht="12" customHeight="1">
      <c r="A116" s="39" t="s">
        <v>111</v>
      </c>
      <c r="B116" s="85">
        <f t="shared" si="23"/>
        <v>0.1150997866198067</v>
      </c>
      <c r="C116" s="47">
        <f>' GUS poprodukcyjny 2015'!C219</f>
        <v>1834</v>
      </c>
      <c r="D116" s="7">
        <v>15934</v>
      </c>
      <c r="E116" s="21">
        <v>0</v>
      </c>
      <c r="F116" s="21">
        <v>0</v>
      </c>
      <c r="G116" s="21">
        <v>0</v>
      </c>
      <c r="H116" s="21">
        <v>0</v>
      </c>
      <c r="I116" s="21">
        <f t="shared" si="38"/>
        <v>15934</v>
      </c>
      <c r="J116" s="21">
        <f>C116</f>
        <v>1834</v>
      </c>
      <c r="K116" s="21">
        <v>0</v>
      </c>
      <c r="L116" s="21">
        <v>0</v>
      </c>
      <c r="M116" s="21">
        <v>0</v>
      </c>
      <c r="N116" s="21">
        <v>0</v>
      </c>
      <c r="O116" s="21">
        <v>0</v>
      </c>
      <c r="P116" s="21">
        <v>0</v>
      </c>
      <c r="Q116" s="21"/>
      <c r="R116" s="21"/>
      <c r="S116" s="21"/>
      <c r="T116" s="21"/>
    </row>
    <row r="117" spans="1:20" s="1" customFormat="1" ht="12" customHeight="1" thickBot="1">
      <c r="A117" s="38" t="s">
        <v>112</v>
      </c>
      <c r="B117" s="85">
        <f t="shared" si="23"/>
        <v>0.12983401407838707</v>
      </c>
      <c r="C117" s="49">
        <f>' GUS poprodukcyjny 2015'!C265</f>
        <v>1494</v>
      </c>
      <c r="D117" s="15">
        <v>11507</v>
      </c>
      <c r="E117" s="21">
        <v>0</v>
      </c>
      <c r="F117" s="21">
        <v>0</v>
      </c>
      <c r="G117" s="21">
        <v>0</v>
      </c>
      <c r="H117" s="21">
        <v>0</v>
      </c>
      <c r="I117" s="21">
        <f t="shared" si="38"/>
        <v>11507</v>
      </c>
      <c r="J117" s="21">
        <f>C117</f>
        <v>1494</v>
      </c>
      <c r="K117" s="21">
        <v>0</v>
      </c>
      <c r="L117" s="21">
        <v>0</v>
      </c>
      <c r="M117" s="21">
        <v>0</v>
      </c>
      <c r="N117" s="21">
        <v>0</v>
      </c>
      <c r="O117" s="21">
        <v>0</v>
      </c>
      <c r="P117" s="21">
        <v>0</v>
      </c>
      <c r="Q117" s="26"/>
      <c r="R117" s="26"/>
      <c r="S117" s="26"/>
      <c r="T117" s="26"/>
    </row>
    <row r="118" spans="1:20" s="6" customFormat="1" ht="12" customHeight="1">
      <c r="A118" s="13" t="s">
        <v>113</v>
      </c>
      <c r="B118" s="84">
        <f t="shared" si="23"/>
        <v>0.15605163178139084</v>
      </c>
      <c r="C118" s="46">
        <f>SUM(C119:C123)</f>
        <v>6613</v>
      </c>
      <c r="D118" s="14">
        <v>42377</v>
      </c>
      <c r="E118" s="25">
        <f>SUM(E119:E123)</f>
        <v>0</v>
      </c>
      <c r="F118" s="25">
        <f t="shared" ref="F118:P118" si="39">SUM(F119:F123)</f>
        <v>0</v>
      </c>
      <c r="G118" s="25">
        <f t="shared" si="39"/>
        <v>0</v>
      </c>
      <c r="H118" s="25">
        <f t="shared" si="39"/>
        <v>0</v>
      </c>
      <c r="I118" s="25">
        <f t="shared" si="39"/>
        <v>14220</v>
      </c>
      <c r="J118" s="25">
        <f t="shared" si="39"/>
        <v>2059</v>
      </c>
      <c r="K118" s="25">
        <f t="shared" si="39"/>
        <v>0</v>
      </c>
      <c r="L118" s="25">
        <f t="shared" si="39"/>
        <v>0</v>
      </c>
      <c r="M118" s="25">
        <f t="shared" si="39"/>
        <v>28157</v>
      </c>
      <c r="N118" s="25">
        <f t="shared" si="39"/>
        <v>4554</v>
      </c>
      <c r="O118" s="25">
        <f t="shared" si="39"/>
        <v>0</v>
      </c>
      <c r="P118" s="25">
        <f t="shared" si="39"/>
        <v>0</v>
      </c>
      <c r="Q118" s="25"/>
      <c r="R118" s="25"/>
      <c r="S118" s="25"/>
      <c r="T118" s="25"/>
    </row>
    <row r="119" spans="1:20" s="1" customFormat="1" ht="12" customHeight="1">
      <c r="A119" s="36" t="s">
        <v>114</v>
      </c>
      <c r="B119" s="85">
        <f t="shared" si="23"/>
        <v>0.15440084835630966</v>
      </c>
      <c r="C119" s="48">
        <f>' GUS poprodukcyjny 2015'!C58</f>
        <v>1456</v>
      </c>
      <c r="D119" s="7">
        <v>9430</v>
      </c>
      <c r="E119" s="21">
        <v>0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f>D119</f>
        <v>9430</v>
      </c>
      <c r="N119" s="21">
        <f>C119</f>
        <v>1456</v>
      </c>
      <c r="O119" s="21">
        <v>0</v>
      </c>
      <c r="P119" s="21">
        <v>0</v>
      </c>
      <c r="Q119" s="21"/>
      <c r="R119" s="21"/>
      <c r="S119" s="21"/>
      <c r="T119" s="21"/>
    </row>
    <row r="120" spans="1:20" s="1" customFormat="1" ht="12" customHeight="1">
      <c r="A120" s="39" t="s">
        <v>115</v>
      </c>
      <c r="B120" s="85">
        <f t="shared" si="23"/>
        <v>0.13783856261732369</v>
      </c>
      <c r="C120" s="47">
        <f>' GUS poprodukcyjny 2015'!C130</f>
        <v>514</v>
      </c>
      <c r="D120" s="7">
        <v>3729</v>
      </c>
      <c r="E120" s="21">
        <v>0</v>
      </c>
      <c r="F120" s="21">
        <v>0</v>
      </c>
      <c r="G120" s="21">
        <v>0</v>
      </c>
      <c r="H120" s="21">
        <v>0</v>
      </c>
      <c r="I120" s="21">
        <f>D120</f>
        <v>3729</v>
      </c>
      <c r="J120" s="21">
        <f>C120</f>
        <v>514</v>
      </c>
      <c r="K120" s="21">
        <v>0</v>
      </c>
      <c r="L120" s="21">
        <v>0</v>
      </c>
      <c r="M120" s="21">
        <v>0</v>
      </c>
      <c r="N120" s="21">
        <v>0</v>
      </c>
      <c r="O120" s="21">
        <v>0</v>
      </c>
      <c r="P120" s="21">
        <v>0</v>
      </c>
      <c r="Q120" s="21"/>
      <c r="R120" s="21"/>
      <c r="S120" s="21"/>
      <c r="T120" s="21"/>
    </row>
    <row r="121" spans="1:20" s="1" customFormat="1" ht="12" customHeight="1">
      <c r="A121" s="39" t="s">
        <v>116</v>
      </c>
      <c r="B121" s="85">
        <f t="shared" si="23"/>
        <v>0.15182732401275448</v>
      </c>
      <c r="C121" s="47">
        <f>' GUS poprodukcyjny 2015'!C221</f>
        <v>619</v>
      </c>
      <c r="D121" s="7">
        <v>4077</v>
      </c>
      <c r="E121" s="21">
        <v>0</v>
      </c>
      <c r="F121" s="21">
        <v>0</v>
      </c>
      <c r="G121" s="21">
        <v>0</v>
      </c>
      <c r="H121" s="21">
        <v>0</v>
      </c>
      <c r="I121" s="21">
        <f t="shared" ref="I121:I122" si="40">D121</f>
        <v>4077</v>
      </c>
      <c r="J121" s="21">
        <f t="shared" ref="J121:J122" si="41">C121</f>
        <v>619</v>
      </c>
      <c r="K121" s="21">
        <v>0</v>
      </c>
      <c r="L121" s="21">
        <v>0</v>
      </c>
      <c r="M121" s="21">
        <v>0</v>
      </c>
      <c r="N121" s="21">
        <v>0</v>
      </c>
      <c r="O121" s="21">
        <v>0</v>
      </c>
      <c r="P121" s="21">
        <v>0</v>
      </c>
      <c r="Q121" s="21"/>
      <c r="R121" s="21"/>
      <c r="S121" s="21"/>
      <c r="T121" s="21"/>
    </row>
    <row r="122" spans="1:20" s="1" customFormat="1" ht="12" customHeight="1">
      <c r="A122" s="39" t="s">
        <v>117</v>
      </c>
      <c r="B122" s="85">
        <f t="shared" si="23"/>
        <v>0.14437168693483005</v>
      </c>
      <c r="C122" s="47">
        <f>' GUS poprodukcyjny 2015'!C223</f>
        <v>926</v>
      </c>
      <c r="D122" s="7">
        <v>6414</v>
      </c>
      <c r="E122" s="21">
        <v>0</v>
      </c>
      <c r="F122" s="21">
        <v>0</v>
      </c>
      <c r="G122" s="21">
        <v>0</v>
      </c>
      <c r="H122" s="21">
        <v>0</v>
      </c>
      <c r="I122" s="21">
        <f t="shared" si="40"/>
        <v>6414</v>
      </c>
      <c r="J122" s="21">
        <f t="shared" si="41"/>
        <v>926</v>
      </c>
      <c r="K122" s="21">
        <v>0</v>
      </c>
      <c r="L122" s="21">
        <v>0</v>
      </c>
      <c r="M122" s="21">
        <v>0</v>
      </c>
      <c r="N122" s="21">
        <v>0</v>
      </c>
      <c r="O122" s="21">
        <v>0</v>
      </c>
      <c r="P122" s="21">
        <v>0</v>
      </c>
      <c r="Q122" s="21"/>
      <c r="R122" s="21"/>
      <c r="S122" s="21"/>
      <c r="T122" s="21"/>
    </row>
    <row r="123" spans="1:20" s="1" customFormat="1" ht="12" customHeight="1" thickBot="1">
      <c r="A123" s="37" t="s">
        <v>118</v>
      </c>
      <c r="B123" s="85">
        <f t="shared" si="23"/>
        <v>0.16542959363485876</v>
      </c>
      <c r="C123" s="51">
        <f>' GUS poprodukcyjny 2015'!C239</f>
        <v>3098</v>
      </c>
      <c r="D123" s="15">
        <v>18727</v>
      </c>
      <c r="E123" s="21">
        <v>0</v>
      </c>
      <c r="F123" s="21">
        <v>0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  <c r="L123" s="21">
        <v>0</v>
      </c>
      <c r="M123" s="21">
        <f>D123</f>
        <v>18727</v>
      </c>
      <c r="N123" s="21">
        <f>C123</f>
        <v>3098</v>
      </c>
      <c r="O123" s="21">
        <v>0</v>
      </c>
      <c r="P123" s="21">
        <v>0</v>
      </c>
      <c r="Q123" s="26"/>
      <c r="R123" s="26"/>
      <c r="S123" s="26"/>
      <c r="T123" s="26"/>
    </row>
    <row r="124" spans="1:20" s="6" customFormat="1" ht="12" customHeight="1">
      <c r="A124" s="13" t="s">
        <v>119</v>
      </c>
      <c r="B124" s="84">
        <f t="shared" si="23"/>
        <v>0.17148170573479804</v>
      </c>
      <c r="C124" s="46">
        <f>SUM(C125:C130)</f>
        <v>19825</v>
      </c>
      <c r="D124" s="14">
        <v>115610</v>
      </c>
      <c r="E124" s="24">
        <f>SUM(E125:E130)</f>
        <v>60052</v>
      </c>
      <c r="F124" s="24">
        <f t="shared" ref="F124:P124" si="42">SUM(F125:F130)</f>
        <v>11769</v>
      </c>
      <c r="G124" s="24">
        <f t="shared" si="42"/>
        <v>0</v>
      </c>
      <c r="H124" s="24">
        <f t="shared" si="42"/>
        <v>0</v>
      </c>
      <c r="I124" s="24">
        <f t="shared" si="42"/>
        <v>23234</v>
      </c>
      <c r="J124" s="24">
        <f t="shared" si="42"/>
        <v>2841</v>
      </c>
      <c r="K124" s="24">
        <f t="shared" si="42"/>
        <v>0</v>
      </c>
      <c r="L124" s="24">
        <f t="shared" si="42"/>
        <v>0</v>
      </c>
      <c r="M124" s="24">
        <f t="shared" si="42"/>
        <v>32324</v>
      </c>
      <c r="N124" s="24">
        <f t="shared" si="42"/>
        <v>5215</v>
      </c>
      <c r="O124" s="24">
        <f t="shared" si="42"/>
        <v>0</v>
      </c>
      <c r="P124" s="24">
        <f t="shared" si="42"/>
        <v>0</v>
      </c>
      <c r="Q124" s="25"/>
      <c r="R124" s="25"/>
      <c r="S124" s="25"/>
      <c r="T124" s="25"/>
    </row>
    <row r="125" spans="1:20" s="1" customFormat="1" ht="12" customHeight="1">
      <c r="A125" s="34" t="s">
        <v>120</v>
      </c>
      <c r="B125" s="85">
        <f t="shared" si="23"/>
        <v>0.19598015053620196</v>
      </c>
      <c r="C125" s="50">
        <f>' GUS poprodukcyjny 2015'!C243</f>
        <v>11769</v>
      </c>
      <c r="D125" s="7">
        <v>60052</v>
      </c>
      <c r="E125" s="21">
        <f>D125</f>
        <v>60052</v>
      </c>
      <c r="F125" s="21">
        <f>C125</f>
        <v>11769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  <c r="L125" s="21">
        <v>0</v>
      </c>
      <c r="M125" s="21">
        <v>0</v>
      </c>
      <c r="N125" s="21">
        <v>0</v>
      </c>
      <c r="O125" s="21">
        <v>0</v>
      </c>
      <c r="P125" s="21">
        <v>0</v>
      </c>
      <c r="Q125" s="21"/>
      <c r="R125" s="21"/>
      <c r="S125" s="21"/>
      <c r="T125" s="21"/>
    </row>
    <row r="126" spans="1:20" s="1" customFormat="1" ht="12" customHeight="1">
      <c r="A126" s="36" t="s">
        <v>121</v>
      </c>
      <c r="B126" s="85">
        <f t="shared" si="23"/>
        <v>0.16751269035532995</v>
      </c>
      <c r="C126" s="48">
        <f>' GUS poprodukcyjny 2015'!C64</f>
        <v>2640</v>
      </c>
      <c r="D126" s="7">
        <v>15760</v>
      </c>
      <c r="E126" s="21">
        <v>0</v>
      </c>
      <c r="F126" s="21">
        <v>0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  <c r="M126" s="21">
        <f>D126</f>
        <v>15760</v>
      </c>
      <c r="N126" s="21">
        <f>C126</f>
        <v>2640</v>
      </c>
      <c r="O126" s="21">
        <v>0</v>
      </c>
      <c r="P126" s="21">
        <v>0</v>
      </c>
      <c r="Q126" s="21"/>
      <c r="R126" s="21"/>
      <c r="S126" s="21"/>
      <c r="T126" s="21"/>
    </row>
    <row r="127" spans="1:20" s="1" customFormat="1" ht="12" customHeight="1">
      <c r="A127" s="39" t="s">
        <v>122</v>
      </c>
      <c r="B127" s="85">
        <f t="shared" si="23"/>
        <v>0.12476623029655357</v>
      </c>
      <c r="C127" s="47">
        <f>' GUS poprodukcyjny 2015'!C134</f>
        <v>467</v>
      </c>
      <c r="D127" s="7">
        <v>3743</v>
      </c>
      <c r="E127" s="21">
        <v>0</v>
      </c>
      <c r="F127" s="21">
        <v>0</v>
      </c>
      <c r="G127" s="21">
        <v>0</v>
      </c>
      <c r="H127" s="21">
        <v>0</v>
      </c>
      <c r="I127" s="21">
        <f>D127</f>
        <v>3743</v>
      </c>
      <c r="J127" s="21">
        <f>C127</f>
        <v>467</v>
      </c>
      <c r="K127" s="21">
        <v>0</v>
      </c>
      <c r="L127" s="21">
        <v>0</v>
      </c>
      <c r="M127" s="21">
        <v>0</v>
      </c>
      <c r="N127" s="21">
        <v>0</v>
      </c>
      <c r="O127" s="21">
        <v>0</v>
      </c>
      <c r="P127" s="21">
        <v>0</v>
      </c>
      <c r="Q127" s="21"/>
      <c r="R127" s="21"/>
      <c r="S127" s="21"/>
      <c r="T127" s="21"/>
    </row>
    <row r="128" spans="1:20" s="1" customFormat="1" ht="12" customHeight="1">
      <c r="A128" s="36" t="s">
        <v>123</v>
      </c>
      <c r="B128" s="85">
        <f t="shared" si="23"/>
        <v>0.15545761893262497</v>
      </c>
      <c r="C128" s="48">
        <f>' GUS poprodukcyjny 2015'!C152</f>
        <v>2575</v>
      </c>
      <c r="D128" s="7">
        <v>16564</v>
      </c>
      <c r="E128" s="21">
        <v>0</v>
      </c>
      <c r="F128" s="21">
        <v>0</v>
      </c>
      <c r="G128" s="21">
        <v>0</v>
      </c>
      <c r="H128" s="21">
        <v>0</v>
      </c>
      <c r="I128" s="21">
        <v>0</v>
      </c>
      <c r="J128" s="21">
        <v>0</v>
      </c>
      <c r="K128" s="21">
        <v>0</v>
      </c>
      <c r="L128" s="21">
        <v>0</v>
      </c>
      <c r="M128" s="21">
        <f>D128</f>
        <v>16564</v>
      </c>
      <c r="N128" s="21">
        <f>C128</f>
        <v>2575</v>
      </c>
      <c r="O128" s="21">
        <v>0</v>
      </c>
      <c r="P128" s="21">
        <v>0</v>
      </c>
      <c r="Q128" s="21"/>
      <c r="R128" s="21"/>
      <c r="S128" s="21"/>
      <c r="T128" s="21"/>
    </row>
    <row r="129" spans="1:20" s="1" customFormat="1" ht="12" customHeight="1">
      <c r="A129" s="39" t="s">
        <v>124</v>
      </c>
      <c r="B129" s="85">
        <f t="shared" si="23"/>
        <v>0.12730227518959913</v>
      </c>
      <c r="C129" s="47">
        <f>' GUS poprodukcyjny 2015'!C231</f>
        <v>705</v>
      </c>
      <c r="D129" s="7">
        <v>5538</v>
      </c>
      <c r="E129" s="21">
        <v>0</v>
      </c>
      <c r="F129" s="21">
        <v>0</v>
      </c>
      <c r="G129" s="21">
        <v>0</v>
      </c>
      <c r="H129" s="21">
        <v>0</v>
      </c>
      <c r="I129" s="21">
        <f t="shared" ref="I129:I130" si="43">D129</f>
        <v>5538</v>
      </c>
      <c r="J129" s="21">
        <f>C129</f>
        <v>705</v>
      </c>
      <c r="K129" s="21">
        <v>0</v>
      </c>
      <c r="L129" s="21">
        <v>0</v>
      </c>
      <c r="M129" s="21">
        <v>0</v>
      </c>
      <c r="N129" s="21">
        <v>0</v>
      </c>
      <c r="O129" s="21">
        <v>0</v>
      </c>
      <c r="P129" s="21">
        <v>0</v>
      </c>
      <c r="Q129" s="21"/>
      <c r="R129" s="21"/>
      <c r="S129" s="21"/>
      <c r="T129" s="21"/>
    </row>
    <row r="130" spans="1:20" s="1" customFormat="1" ht="12" customHeight="1" thickBot="1">
      <c r="A130" s="38" t="s">
        <v>125</v>
      </c>
      <c r="B130" s="85">
        <f t="shared" si="23"/>
        <v>0.11961585322152941</v>
      </c>
      <c r="C130" s="49">
        <f>' GUS poprodukcyjny 2015'!C245</f>
        <v>1669</v>
      </c>
      <c r="D130" s="15">
        <v>13953</v>
      </c>
      <c r="E130" s="21">
        <v>0</v>
      </c>
      <c r="F130" s="21">
        <v>0</v>
      </c>
      <c r="G130" s="21">
        <v>0</v>
      </c>
      <c r="H130" s="21">
        <v>0</v>
      </c>
      <c r="I130" s="21">
        <f t="shared" si="43"/>
        <v>13953</v>
      </c>
      <c r="J130" s="21">
        <f>C130</f>
        <v>1669</v>
      </c>
      <c r="K130" s="21">
        <v>0</v>
      </c>
      <c r="L130" s="21">
        <v>0</v>
      </c>
      <c r="M130" s="21">
        <v>0</v>
      </c>
      <c r="N130" s="21">
        <v>0</v>
      </c>
      <c r="O130" s="21">
        <v>0</v>
      </c>
      <c r="P130" s="21">
        <v>0</v>
      </c>
      <c r="Q130" s="26"/>
      <c r="R130" s="26"/>
      <c r="S130" s="26"/>
      <c r="T130" s="26"/>
    </row>
    <row r="131" spans="1:20" s="6" customFormat="1" ht="12" customHeight="1">
      <c r="A131" s="13" t="s">
        <v>126</v>
      </c>
      <c r="B131" s="84">
        <f t="shared" si="23"/>
        <v>0.14754521100058737</v>
      </c>
      <c r="C131" s="46">
        <f>SUM(C132:C141)</f>
        <v>30897</v>
      </c>
      <c r="D131" s="14">
        <v>209407</v>
      </c>
      <c r="E131" s="24">
        <f>SUM(E132:E141)</f>
        <v>122056</v>
      </c>
      <c r="F131" s="24">
        <f t="shared" ref="F131:P131" si="44">SUM(F132:F141)</f>
        <v>20716</v>
      </c>
      <c r="G131" s="24">
        <f t="shared" si="44"/>
        <v>8662</v>
      </c>
      <c r="H131" s="24">
        <f t="shared" si="44"/>
        <v>47812</v>
      </c>
      <c r="I131" s="24">
        <f t="shared" si="44"/>
        <v>87351</v>
      </c>
      <c r="J131" s="24">
        <f t="shared" si="44"/>
        <v>10181</v>
      </c>
      <c r="K131" s="24">
        <f t="shared" si="44"/>
        <v>0</v>
      </c>
      <c r="L131" s="24">
        <f t="shared" si="44"/>
        <v>0</v>
      </c>
      <c r="M131" s="24">
        <f t="shared" si="44"/>
        <v>0</v>
      </c>
      <c r="N131" s="24">
        <f t="shared" si="44"/>
        <v>0</v>
      </c>
      <c r="O131" s="24">
        <f t="shared" si="44"/>
        <v>0</v>
      </c>
      <c r="P131" s="24">
        <f t="shared" si="44"/>
        <v>0</v>
      </c>
      <c r="Q131" s="25"/>
      <c r="R131" s="25"/>
      <c r="S131" s="25"/>
      <c r="T131" s="25"/>
    </row>
    <row r="132" spans="1:20" s="1" customFormat="1" ht="12" customHeight="1">
      <c r="A132" s="34" t="s">
        <v>127</v>
      </c>
      <c r="B132" s="85">
        <f t="shared" si="23"/>
        <v>0.11952224395522078</v>
      </c>
      <c r="C132" s="50">
        <f>' GUS poprodukcyjny 2015'!C174</f>
        <v>2872</v>
      </c>
      <c r="D132" s="7">
        <v>24029</v>
      </c>
      <c r="E132" s="21">
        <f>D132</f>
        <v>24029</v>
      </c>
      <c r="F132" s="21">
        <f>C132</f>
        <v>2872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1">
        <v>0</v>
      </c>
      <c r="M132" s="21">
        <v>0</v>
      </c>
      <c r="N132" s="21">
        <v>0</v>
      </c>
      <c r="O132" s="21">
        <v>0</v>
      </c>
      <c r="P132" s="21">
        <v>0</v>
      </c>
      <c r="Q132" s="21"/>
      <c r="R132" s="21"/>
      <c r="S132" s="21"/>
      <c r="T132" s="21"/>
    </row>
    <row r="133" spans="1:20" s="1" customFormat="1" ht="12" customHeight="1">
      <c r="A133" s="34" t="s">
        <v>128</v>
      </c>
      <c r="B133" s="85">
        <f t="shared" si="23"/>
        <v>0.1811679076382498</v>
      </c>
      <c r="C133" s="50">
        <f>' GUS poprodukcyjny 2015'!C189</f>
        <v>8662</v>
      </c>
      <c r="D133" s="8">
        <v>47812</v>
      </c>
      <c r="E133" s="21">
        <f t="shared" ref="E133:E134" si="45">D133</f>
        <v>47812</v>
      </c>
      <c r="F133" s="21">
        <f t="shared" ref="F133:F134" si="46">C133</f>
        <v>8662</v>
      </c>
      <c r="G133" s="86">
        <f>C133</f>
        <v>8662</v>
      </c>
      <c r="H133" s="31">
        <f>D133</f>
        <v>47812</v>
      </c>
      <c r="I133" s="21">
        <v>0</v>
      </c>
      <c r="J133" s="21">
        <v>0</v>
      </c>
      <c r="K133" s="21">
        <v>0</v>
      </c>
      <c r="L133" s="21">
        <v>0</v>
      </c>
      <c r="M133" s="21">
        <v>0</v>
      </c>
      <c r="N133" s="21">
        <v>0</v>
      </c>
      <c r="O133" s="21">
        <v>0</v>
      </c>
      <c r="P133" s="21">
        <v>0</v>
      </c>
      <c r="Q133" s="21"/>
      <c r="R133" s="21"/>
      <c r="S133" s="21"/>
      <c r="T133" s="21"/>
    </row>
    <row r="134" spans="1:20" s="1" customFormat="1" ht="12" customHeight="1">
      <c r="A134" s="34" t="s">
        <v>129</v>
      </c>
      <c r="B134" s="85">
        <f t="shared" si="23"/>
        <v>0.18285372896544858</v>
      </c>
      <c r="C134" s="50">
        <f>' GUS poprodukcyjny 2015'!C257</f>
        <v>9182</v>
      </c>
      <c r="D134" s="7">
        <v>50215</v>
      </c>
      <c r="E134" s="21">
        <f t="shared" si="45"/>
        <v>50215</v>
      </c>
      <c r="F134" s="21">
        <f t="shared" si="46"/>
        <v>9182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21">
        <v>0</v>
      </c>
      <c r="M134" s="21">
        <v>0</v>
      </c>
      <c r="N134" s="21">
        <v>0</v>
      </c>
      <c r="O134" s="21">
        <v>0</v>
      </c>
      <c r="P134" s="21">
        <v>0</v>
      </c>
      <c r="Q134" s="21"/>
      <c r="R134" s="21"/>
      <c r="S134" s="21"/>
      <c r="T134" s="21"/>
    </row>
    <row r="135" spans="1:20" s="1" customFormat="1" ht="12" customHeight="1">
      <c r="A135" s="39" t="s">
        <v>130</v>
      </c>
      <c r="B135" s="85">
        <f t="shared" si="23"/>
        <v>0.1502664298401421</v>
      </c>
      <c r="C135" s="47">
        <f>' GUS poprodukcyjny 2015'!C32</f>
        <v>846</v>
      </c>
      <c r="D135" s="7">
        <v>5630</v>
      </c>
      <c r="E135" s="21">
        <v>0</v>
      </c>
      <c r="F135" s="21">
        <v>0</v>
      </c>
      <c r="G135" s="21">
        <v>0</v>
      </c>
      <c r="H135" s="21">
        <v>0</v>
      </c>
      <c r="I135" s="21">
        <f>D135</f>
        <v>5630</v>
      </c>
      <c r="J135" s="21">
        <f>C135</f>
        <v>846</v>
      </c>
      <c r="K135" s="21">
        <v>0</v>
      </c>
      <c r="L135" s="21">
        <v>0</v>
      </c>
      <c r="M135" s="21">
        <v>0</v>
      </c>
      <c r="N135" s="21">
        <v>0</v>
      </c>
      <c r="O135" s="21">
        <v>0</v>
      </c>
      <c r="P135" s="21">
        <v>0</v>
      </c>
      <c r="Q135" s="21"/>
      <c r="R135" s="21"/>
      <c r="S135" s="21"/>
      <c r="T135" s="21"/>
    </row>
    <row r="136" spans="1:20" s="1" customFormat="1" ht="12" customHeight="1">
      <c r="A136" s="39" t="s">
        <v>131</v>
      </c>
      <c r="B136" s="85">
        <f t="shared" ref="B136:B147" si="47">C136/D136</f>
        <v>0.11744107744107744</v>
      </c>
      <c r="C136" s="47">
        <f>' GUS poprodukcyjny 2015'!C66</f>
        <v>872</v>
      </c>
      <c r="D136" s="7">
        <v>7425</v>
      </c>
      <c r="E136" s="21">
        <v>0</v>
      </c>
      <c r="F136" s="21">
        <v>0</v>
      </c>
      <c r="G136" s="21">
        <v>0</v>
      </c>
      <c r="H136" s="21">
        <v>0</v>
      </c>
      <c r="I136" s="21">
        <f t="shared" ref="I136:I141" si="48">D136</f>
        <v>7425</v>
      </c>
      <c r="J136" s="21">
        <f t="shared" ref="J136:J141" si="49">C136</f>
        <v>872</v>
      </c>
      <c r="K136" s="21">
        <v>0</v>
      </c>
      <c r="L136" s="21">
        <v>0</v>
      </c>
      <c r="M136" s="21">
        <v>0</v>
      </c>
      <c r="N136" s="21">
        <v>0</v>
      </c>
      <c r="O136" s="21">
        <v>0</v>
      </c>
      <c r="P136" s="21">
        <v>0</v>
      </c>
      <c r="Q136" s="21"/>
      <c r="R136" s="21"/>
      <c r="S136" s="21"/>
      <c r="T136" s="21"/>
    </row>
    <row r="137" spans="1:20" s="1" customFormat="1" ht="12" customHeight="1">
      <c r="A137" s="39" t="s">
        <v>132</v>
      </c>
      <c r="B137" s="85">
        <f t="shared" si="47"/>
        <v>0.12473845163367134</v>
      </c>
      <c r="C137" s="47">
        <f>' GUS poprodukcyjny 2015'!C108</f>
        <v>775</v>
      </c>
      <c r="D137" s="7">
        <v>6213</v>
      </c>
      <c r="E137" s="21">
        <v>0</v>
      </c>
      <c r="F137" s="21">
        <v>0</v>
      </c>
      <c r="G137" s="21">
        <v>0</v>
      </c>
      <c r="H137" s="21">
        <v>0</v>
      </c>
      <c r="I137" s="21">
        <f t="shared" si="48"/>
        <v>6213</v>
      </c>
      <c r="J137" s="21">
        <f t="shared" si="49"/>
        <v>775</v>
      </c>
      <c r="K137" s="21">
        <v>0</v>
      </c>
      <c r="L137" s="21">
        <v>0</v>
      </c>
      <c r="M137" s="21">
        <v>0</v>
      </c>
      <c r="N137" s="21">
        <v>0</v>
      </c>
      <c r="O137" s="21">
        <v>0</v>
      </c>
      <c r="P137" s="21">
        <v>0</v>
      </c>
      <c r="Q137" s="21"/>
      <c r="R137" s="21"/>
      <c r="S137" s="21"/>
      <c r="T137" s="21"/>
    </row>
    <row r="138" spans="1:20" s="1" customFormat="1" ht="12" customHeight="1">
      <c r="A138" s="39" t="s">
        <v>133</v>
      </c>
      <c r="B138" s="85">
        <f t="shared" si="47"/>
        <v>0.10412727391276</v>
      </c>
      <c r="C138" s="47">
        <f>' GUS poprodukcyjny 2015'!C118</f>
        <v>1597</v>
      </c>
      <c r="D138" s="7">
        <v>15337</v>
      </c>
      <c r="E138" s="21">
        <v>0</v>
      </c>
      <c r="F138" s="21">
        <v>0</v>
      </c>
      <c r="G138" s="21">
        <v>0</v>
      </c>
      <c r="H138" s="21">
        <v>0</v>
      </c>
      <c r="I138" s="21">
        <f t="shared" si="48"/>
        <v>15337</v>
      </c>
      <c r="J138" s="21">
        <f t="shared" si="49"/>
        <v>1597</v>
      </c>
      <c r="K138" s="21">
        <v>0</v>
      </c>
      <c r="L138" s="21">
        <v>0</v>
      </c>
      <c r="M138" s="21">
        <v>0</v>
      </c>
      <c r="N138" s="21">
        <v>0</v>
      </c>
      <c r="O138" s="21">
        <v>0</v>
      </c>
      <c r="P138" s="21">
        <v>0</v>
      </c>
      <c r="Q138" s="21"/>
      <c r="R138" s="21"/>
      <c r="S138" s="21"/>
      <c r="T138" s="21"/>
    </row>
    <row r="139" spans="1:20" s="1" customFormat="1" ht="12" customHeight="1">
      <c r="A139" s="39" t="s">
        <v>134</v>
      </c>
      <c r="B139" s="85">
        <f t="shared" si="47"/>
        <v>0.13050012524004342</v>
      </c>
      <c r="C139" s="47">
        <f>' GUS poprodukcyjny 2015'!C122</f>
        <v>1563</v>
      </c>
      <c r="D139" s="7">
        <v>11977</v>
      </c>
      <c r="E139" s="21">
        <v>0</v>
      </c>
      <c r="F139" s="21">
        <v>0</v>
      </c>
      <c r="G139" s="21">
        <v>0</v>
      </c>
      <c r="H139" s="21">
        <v>0</v>
      </c>
      <c r="I139" s="21">
        <f t="shared" si="48"/>
        <v>11977</v>
      </c>
      <c r="J139" s="21">
        <f t="shared" si="49"/>
        <v>1563</v>
      </c>
      <c r="K139" s="21">
        <v>0</v>
      </c>
      <c r="L139" s="21">
        <v>0</v>
      </c>
      <c r="M139" s="21">
        <v>0</v>
      </c>
      <c r="N139" s="21">
        <v>0</v>
      </c>
      <c r="O139" s="21">
        <v>0</v>
      </c>
      <c r="P139" s="21">
        <v>0</v>
      </c>
      <c r="Q139" s="21"/>
      <c r="R139" s="21"/>
      <c r="S139" s="21"/>
      <c r="T139" s="21"/>
    </row>
    <row r="140" spans="1:20" s="1" customFormat="1" ht="12" customHeight="1">
      <c r="A140" s="39" t="s">
        <v>135</v>
      </c>
      <c r="B140" s="85">
        <f t="shared" si="47"/>
        <v>0.11429768889953298</v>
      </c>
      <c r="C140" s="47">
        <f>' GUS poprodukcyjny 2015'!C237</f>
        <v>1909</v>
      </c>
      <c r="D140" s="7">
        <v>16702</v>
      </c>
      <c r="E140" s="21">
        <v>0</v>
      </c>
      <c r="F140" s="21">
        <v>0</v>
      </c>
      <c r="G140" s="21">
        <v>0</v>
      </c>
      <c r="H140" s="21">
        <v>0</v>
      </c>
      <c r="I140" s="21">
        <f t="shared" si="48"/>
        <v>16702</v>
      </c>
      <c r="J140" s="21">
        <f t="shared" si="49"/>
        <v>1909</v>
      </c>
      <c r="K140" s="21">
        <v>0</v>
      </c>
      <c r="L140" s="21">
        <v>0</v>
      </c>
      <c r="M140" s="21">
        <v>0</v>
      </c>
      <c r="N140" s="21">
        <v>0</v>
      </c>
      <c r="O140" s="21">
        <v>0</v>
      </c>
      <c r="P140" s="21">
        <v>0</v>
      </c>
      <c r="Q140" s="21"/>
      <c r="R140" s="21"/>
      <c r="S140" s="21"/>
      <c r="T140" s="21"/>
    </row>
    <row r="141" spans="1:20" s="1" customFormat="1" ht="12" customHeight="1" thickBot="1">
      <c r="A141" s="38" t="s">
        <v>136</v>
      </c>
      <c r="B141" s="85">
        <f t="shared" si="47"/>
        <v>0.10882120746250051</v>
      </c>
      <c r="C141" s="49">
        <f>' GUS poprodukcyjny 2015'!C259</f>
        <v>2619</v>
      </c>
      <c r="D141" s="15">
        <v>24067</v>
      </c>
      <c r="E141" s="26">
        <v>0</v>
      </c>
      <c r="F141" s="21">
        <v>0</v>
      </c>
      <c r="G141" s="21">
        <v>0</v>
      </c>
      <c r="H141" s="26">
        <v>0</v>
      </c>
      <c r="I141" s="26">
        <f t="shared" si="48"/>
        <v>24067</v>
      </c>
      <c r="J141" s="21">
        <f t="shared" si="49"/>
        <v>2619</v>
      </c>
      <c r="K141" s="21">
        <v>0</v>
      </c>
      <c r="L141" s="26">
        <v>0</v>
      </c>
      <c r="M141" s="26">
        <v>0</v>
      </c>
      <c r="N141" s="21">
        <v>0</v>
      </c>
      <c r="O141" s="21">
        <v>0</v>
      </c>
      <c r="P141" s="26">
        <v>0</v>
      </c>
      <c r="Q141" s="26"/>
      <c r="R141" s="26"/>
      <c r="S141" s="26"/>
      <c r="T141" s="26"/>
    </row>
    <row r="142" spans="1:20" s="1" customFormat="1" ht="12" customHeight="1">
      <c r="A142" s="10" t="s">
        <v>137</v>
      </c>
      <c r="B142" s="84">
        <f>C142/D142</f>
        <v>0.23244751945907696</v>
      </c>
      <c r="C142" s="10">
        <f>SUM(C144:C147)</f>
        <v>195129</v>
      </c>
      <c r="D142" s="10">
        <f>SUM(D144:D147)</f>
        <v>839454</v>
      </c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>
        <f>SUM(Q144:Q147)</f>
        <v>839454</v>
      </c>
      <c r="R142" s="27"/>
      <c r="S142" s="27">
        <f>SUM(S144:S147)</f>
        <v>184312</v>
      </c>
      <c r="T142" s="27">
        <f>SUM(T144:T147)</f>
        <v>802223</v>
      </c>
    </row>
    <row r="143" spans="1:20" s="1" customFormat="1" ht="12" customHeight="1">
      <c r="A143" s="11" t="s">
        <v>138</v>
      </c>
      <c r="B143" s="85"/>
      <c r="C143" s="11"/>
      <c r="D143" s="7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</row>
    <row r="144" spans="1:20" s="6" customFormat="1" ht="12" customHeight="1">
      <c r="A144" s="35" t="s">
        <v>139</v>
      </c>
      <c r="B144" s="85">
        <f t="shared" si="47"/>
        <v>0.22663326475557546</v>
      </c>
      <c r="C144" s="35">
        <f>' GUS poprodukcyjny 2015'!C10</f>
        <v>104761</v>
      </c>
      <c r="D144" s="12">
        <v>462249</v>
      </c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>
        <f>D144</f>
        <v>462249</v>
      </c>
      <c r="R144" s="21"/>
      <c r="S144" s="86">
        <f>C144</f>
        <v>104761</v>
      </c>
      <c r="T144" s="31">
        <f>D144</f>
        <v>462249</v>
      </c>
    </row>
    <row r="145" spans="1:20" s="6" customFormat="1" ht="12" customHeight="1">
      <c r="A145" s="35" t="s">
        <v>140</v>
      </c>
      <c r="B145" s="85">
        <f t="shared" si="47"/>
        <v>0.23697459976240312</v>
      </c>
      <c r="C145" s="35">
        <f>' GUS poprodukcyjny 2015'!C12</f>
        <v>58646</v>
      </c>
      <c r="D145" s="12">
        <v>247478</v>
      </c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>
        <f t="shared" ref="Q145:Q147" si="50">D145</f>
        <v>247478</v>
      </c>
      <c r="R145" s="21"/>
      <c r="S145" s="86">
        <f t="shared" ref="S145:T146" si="51">C145</f>
        <v>58646</v>
      </c>
      <c r="T145" s="31">
        <f t="shared" si="51"/>
        <v>247478</v>
      </c>
    </row>
    <row r="146" spans="1:20" s="6" customFormat="1" ht="12" customHeight="1">
      <c r="A146" s="35" t="s">
        <v>141</v>
      </c>
      <c r="B146" s="85">
        <f t="shared" si="47"/>
        <v>0.22600977339560629</v>
      </c>
      <c r="C146" s="35">
        <f>' GUS poprodukcyjny 2015'!C14</f>
        <v>20905</v>
      </c>
      <c r="D146" s="12">
        <v>92496</v>
      </c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>
        <f t="shared" si="50"/>
        <v>92496</v>
      </c>
      <c r="R146" s="21"/>
      <c r="S146" s="86">
        <f t="shared" si="51"/>
        <v>20905</v>
      </c>
      <c r="T146" s="31">
        <f t="shared" si="51"/>
        <v>92496</v>
      </c>
    </row>
    <row r="147" spans="1:20" s="6" customFormat="1" ht="12" customHeight="1">
      <c r="A147" s="35" t="s">
        <v>142</v>
      </c>
      <c r="B147" s="85">
        <f t="shared" si="47"/>
        <v>0.29053745534635117</v>
      </c>
      <c r="C147" s="35">
        <f>' GUS poprodukcyjny 2015'!C16</f>
        <v>10817</v>
      </c>
      <c r="D147" s="5">
        <v>37231</v>
      </c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>
        <f t="shared" si="50"/>
        <v>37231</v>
      </c>
      <c r="R147" s="21"/>
      <c r="S147" s="21">
        <v>0</v>
      </c>
      <c r="T147" s="21">
        <v>0</v>
      </c>
    </row>
    <row r="148" spans="1:20">
      <c r="D148" s="29">
        <f>SUM(D144:D147)</f>
        <v>839454</v>
      </c>
    </row>
    <row r="150" spans="1:20">
      <c r="A150" s="52" t="s">
        <v>149</v>
      </c>
      <c r="B150" s="83"/>
    </row>
  </sheetData>
  <mergeCells count="7">
    <mergeCell ref="M2:P2"/>
    <mergeCell ref="Q2:T2"/>
    <mergeCell ref="A2:A3"/>
    <mergeCell ref="D2:D3"/>
    <mergeCell ref="C2:C3"/>
    <mergeCell ref="E2:H2"/>
    <mergeCell ref="I2:L2"/>
  </mergeCells>
  <printOptions horizontalCentered="1"/>
  <pageMargins left="0" right="0" top="0" bottom="0" header="0" footer="0"/>
  <pageSetup paperSize="9" orientation="landscape" r:id="rId1"/>
  <ignoredErrors>
    <ignoredError sqref="I41:J4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50"/>
  <sheetViews>
    <sheetView workbookViewId="0">
      <pane xSplit="1" ySplit="7" topLeftCell="B8" activePane="bottomRight" state="frozen"/>
      <selection activeCell="G188" sqref="G188"/>
      <selection pane="topRight" activeCell="G188" sqref="G188"/>
      <selection pane="bottomLeft" activeCell="G188" sqref="G188"/>
      <selection pane="bottomRight" activeCell="G188" sqref="G188"/>
    </sheetView>
  </sheetViews>
  <sheetFormatPr defaultRowHeight="12"/>
  <cols>
    <col min="1" max="1" width="25" style="56" customWidth="1"/>
    <col min="2" max="2" width="9.125" style="55" customWidth="1"/>
    <col min="3" max="3" width="6.875" style="55" customWidth="1"/>
    <col min="4" max="11" width="6.75" style="55" customWidth="1"/>
    <col min="12" max="16384" width="9" style="56"/>
  </cols>
  <sheetData>
    <row r="1" spans="1:16">
      <c r="A1" s="54" t="s">
        <v>150</v>
      </c>
    </row>
    <row r="2" spans="1:16">
      <c r="A2" s="57" t="s">
        <v>151</v>
      </c>
      <c r="B2" s="58"/>
      <c r="C2" s="56"/>
      <c r="D2" s="56"/>
      <c r="E2" s="56"/>
      <c r="F2" s="56"/>
      <c r="G2" s="56"/>
      <c r="H2" s="56"/>
    </row>
    <row r="3" spans="1:16">
      <c r="A3" s="59" t="s">
        <v>152</v>
      </c>
      <c r="B3" s="58"/>
      <c r="C3" s="56"/>
      <c r="D3" s="56"/>
      <c r="E3" s="56"/>
      <c r="F3" s="56"/>
      <c r="G3" s="56"/>
      <c r="H3" s="56"/>
    </row>
    <row r="4" spans="1:16">
      <c r="A4" s="60" t="s">
        <v>153</v>
      </c>
      <c r="B4" s="58"/>
      <c r="C4" s="56"/>
      <c r="D4" s="56"/>
      <c r="E4" s="56"/>
      <c r="F4" s="56"/>
      <c r="G4" s="56"/>
      <c r="H4" s="56"/>
    </row>
    <row r="5" spans="1:16">
      <c r="B5" s="58"/>
      <c r="C5" s="56"/>
      <c r="D5" s="56"/>
      <c r="E5" s="56"/>
      <c r="F5" s="56"/>
      <c r="G5" s="56"/>
      <c r="H5" s="56"/>
    </row>
    <row r="6" spans="1:16" ht="31.5" customHeight="1">
      <c r="A6" s="129" t="s">
        <v>0</v>
      </c>
      <c r="B6" s="131" t="s">
        <v>154</v>
      </c>
      <c r="C6" s="133" t="s">
        <v>155</v>
      </c>
      <c r="D6" s="135" t="s">
        <v>156</v>
      </c>
      <c r="E6" s="133" t="s">
        <v>157</v>
      </c>
      <c r="F6" s="127" t="s">
        <v>158</v>
      </c>
      <c r="G6" s="128"/>
      <c r="H6" s="130"/>
      <c r="I6" s="127" t="s">
        <v>159</v>
      </c>
      <c r="J6" s="128"/>
      <c r="K6" s="128"/>
    </row>
    <row r="7" spans="1:16" ht="31.5" customHeight="1">
      <c r="A7" s="130"/>
      <c r="B7" s="132"/>
      <c r="C7" s="134"/>
      <c r="D7" s="136"/>
      <c r="E7" s="134"/>
      <c r="F7" s="61" t="s">
        <v>160</v>
      </c>
      <c r="G7" s="61" t="s">
        <v>161</v>
      </c>
      <c r="H7" s="61" t="s">
        <v>162</v>
      </c>
      <c r="I7" s="61" t="s">
        <v>160</v>
      </c>
      <c r="J7" s="61" t="s">
        <v>161</v>
      </c>
      <c r="K7" s="62" t="s">
        <v>162</v>
      </c>
    </row>
    <row r="8" spans="1:16">
      <c r="B8" s="63"/>
      <c r="C8" s="63"/>
      <c r="D8" s="63"/>
      <c r="E8" s="63"/>
      <c r="F8" s="63"/>
      <c r="G8" s="63"/>
      <c r="H8" s="63"/>
      <c r="I8" s="63"/>
      <c r="J8" s="63"/>
    </row>
    <row r="9" spans="1:16" s="69" customFormat="1">
      <c r="A9" s="64" t="s">
        <v>163</v>
      </c>
      <c r="B9" s="65" t="s">
        <v>164</v>
      </c>
      <c r="C9" s="66">
        <v>462249</v>
      </c>
      <c r="D9" s="67">
        <v>218901</v>
      </c>
      <c r="E9" s="67">
        <v>243348</v>
      </c>
      <c r="F9" s="67">
        <v>462249</v>
      </c>
      <c r="G9" s="67">
        <v>218901</v>
      </c>
      <c r="H9" s="67">
        <v>243348</v>
      </c>
      <c r="I9" s="67" t="s">
        <v>165</v>
      </c>
      <c r="J9" s="67" t="s">
        <v>165</v>
      </c>
      <c r="K9" s="68" t="s">
        <v>165</v>
      </c>
    </row>
    <row r="10" spans="1:16">
      <c r="A10" s="70" t="s">
        <v>166</v>
      </c>
      <c r="B10" s="71">
        <f>C10/C9</f>
        <v>0.22663326475557546</v>
      </c>
      <c r="C10" s="72">
        <v>104761</v>
      </c>
      <c r="D10" s="73">
        <v>33827</v>
      </c>
      <c r="E10" s="73">
        <v>70934</v>
      </c>
      <c r="F10" s="73">
        <v>104761</v>
      </c>
      <c r="G10" s="73">
        <v>33827</v>
      </c>
      <c r="H10" s="73">
        <v>70934</v>
      </c>
      <c r="I10" s="73" t="s">
        <v>165</v>
      </c>
      <c r="J10" s="73" t="s">
        <v>165</v>
      </c>
      <c r="K10" s="74" t="s">
        <v>165</v>
      </c>
      <c r="P10" s="69"/>
    </row>
    <row r="11" spans="1:16" s="69" customFormat="1">
      <c r="A11" s="64" t="s">
        <v>167</v>
      </c>
      <c r="B11" s="67" t="s">
        <v>168</v>
      </c>
      <c r="C11" s="66">
        <v>247478</v>
      </c>
      <c r="D11" s="67">
        <v>117125</v>
      </c>
      <c r="E11" s="67">
        <v>130353</v>
      </c>
      <c r="F11" s="67">
        <v>247478</v>
      </c>
      <c r="G11" s="67">
        <v>117125</v>
      </c>
      <c r="H11" s="67">
        <v>130353</v>
      </c>
      <c r="I11" s="67" t="s">
        <v>165</v>
      </c>
      <c r="J11" s="67" t="s">
        <v>165</v>
      </c>
      <c r="K11" s="68" t="s">
        <v>165</v>
      </c>
    </row>
    <row r="12" spans="1:16">
      <c r="A12" s="70" t="s">
        <v>166</v>
      </c>
      <c r="B12" s="71">
        <f>C12/C11</f>
        <v>0.23697459976240312</v>
      </c>
      <c r="C12" s="72">
        <v>58646</v>
      </c>
      <c r="D12" s="73">
        <v>19333</v>
      </c>
      <c r="E12" s="73">
        <v>39313</v>
      </c>
      <c r="F12" s="73">
        <v>58646</v>
      </c>
      <c r="G12" s="73">
        <v>19333</v>
      </c>
      <c r="H12" s="73">
        <v>39313</v>
      </c>
      <c r="I12" s="73" t="s">
        <v>165</v>
      </c>
      <c r="J12" s="73" t="s">
        <v>165</v>
      </c>
      <c r="K12" s="74" t="s">
        <v>165</v>
      </c>
      <c r="P12" s="69"/>
    </row>
    <row r="13" spans="1:16" s="69" customFormat="1">
      <c r="A13" s="64" t="s">
        <v>169</v>
      </c>
      <c r="B13" s="67" t="s">
        <v>170</v>
      </c>
      <c r="C13" s="66">
        <v>92496</v>
      </c>
      <c r="D13" s="67">
        <v>43678</v>
      </c>
      <c r="E13" s="67">
        <v>48818</v>
      </c>
      <c r="F13" s="67">
        <v>92496</v>
      </c>
      <c r="G13" s="67">
        <v>43678</v>
      </c>
      <c r="H13" s="67">
        <v>48818</v>
      </c>
      <c r="I13" s="67" t="s">
        <v>165</v>
      </c>
      <c r="J13" s="67" t="s">
        <v>165</v>
      </c>
      <c r="K13" s="68" t="s">
        <v>165</v>
      </c>
    </row>
    <row r="14" spans="1:16">
      <c r="A14" s="70" t="s">
        <v>166</v>
      </c>
      <c r="B14" s="71">
        <f>C14/C13</f>
        <v>0.22600977339560629</v>
      </c>
      <c r="C14" s="72">
        <v>20905</v>
      </c>
      <c r="D14" s="73">
        <v>6357</v>
      </c>
      <c r="E14" s="73">
        <v>14548</v>
      </c>
      <c r="F14" s="73">
        <v>20905</v>
      </c>
      <c r="G14" s="73">
        <v>6357</v>
      </c>
      <c r="H14" s="73">
        <v>14548</v>
      </c>
      <c r="I14" s="73" t="s">
        <v>165</v>
      </c>
      <c r="J14" s="73" t="s">
        <v>165</v>
      </c>
      <c r="K14" s="74" t="s">
        <v>165</v>
      </c>
      <c r="P14" s="69"/>
    </row>
    <row r="15" spans="1:16" s="69" customFormat="1">
      <c r="A15" s="64" t="s">
        <v>171</v>
      </c>
      <c r="B15" s="67" t="s">
        <v>172</v>
      </c>
      <c r="C15" s="67">
        <v>37231</v>
      </c>
      <c r="D15" s="67">
        <v>17262</v>
      </c>
      <c r="E15" s="67">
        <v>19969</v>
      </c>
      <c r="F15" s="67">
        <v>37231</v>
      </c>
      <c r="G15" s="67">
        <v>17262</v>
      </c>
      <c r="H15" s="67">
        <v>19969</v>
      </c>
      <c r="I15" s="67" t="s">
        <v>165</v>
      </c>
      <c r="J15" s="67" t="s">
        <v>165</v>
      </c>
      <c r="K15" s="68" t="s">
        <v>165</v>
      </c>
    </row>
    <row r="16" spans="1:16">
      <c r="A16" s="70" t="s">
        <v>166</v>
      </c>
      <c r="B16" s="73" t="s">
        <v>173</v>
      </c>
      <c r="C16" s="73">
        <v>10817</v>
      </c>
      <c r="D16" s="73">
        <v>3501</v>
      </c>
      <c r="E16" s="73">
        <v>7316</v>
      </c>
      <c r="F16" s="73">
        <v>10817</v>
      </c>
      <c r="G16" s="73">
        <v>3501</v>
      </c>
      <c r="H16" s="73">
        <v>7316</v>
      </c>
      <c r="I16" s="73" t="s">
        <v>165</v>
      </c>
      <c r="J16" s="73" t="s">
        <v>165</v>
      </c>
      <c r="K16" s="74" t="s">
        <v>165</v>
      </c>
      <c r="P16" s="69"/>
    </row>
    <row r="17" spans="1:16" s="69" customFormat="1">
      <c r="A17" s="64" t="s">
        <v>174</v>
      </c>
      <c r="B17" s="67" t="s">
        <v>175</v>
      </c>
      <c r="C17" s="67">
        <v>3112</v>
      </c>
      <c r="D17" s="67">
        <v>1569</v>
      </c>
      <c r="E17" s="67">
        <v>1543</v>
      </c>
      <c r="F17" s="67" t="s">
        <v>165</v>
      </c>
      <c r="G17" s="67" t="s">
        <v>165</v>
      </c>
      <c r="H17" s="67" t="s">
        <v>165</v>
      </c>
      <c r="I17" s="67">
        <v>3112</v>
      </c>
      <c r="J17" s="67">
        <v>1569</v>
      </c>
      <c r="K17" s="68">
        <v>1543</v>
      </c>
    </row>
    <row r="18" spans="1:16">
      <c r="A18" s="70" t="s">
        <v>166</v>
      </c>
      <c r="B18" s="73" t="s">
        <v>173</v>
      </c>
      <c r="C18" s="73">
        <v>409</v>
      </c>
      <c r="D18" s="73">
        <v>140</v>
      </c>
      <c r="E18" s="73">
        <v>269</v>
      </c>
      <c r="F18" s="73" t="s">
        <v>165</v>
      </c>
      <c r="G18" s="73" t="s">
        <v>165</v>
      </c>
      <c r="H18" s="73" t="s">
        <v>165</v>
      </c>
      <c r="I18" s="73">
        <v>409</v>
      </c>
      <c r="J18" s="73">
        <v>140</v>
      </c>
      <c r="K18" s="74">
        <v>269</v>
      </c>
      <c r="P18" s="69"/>
    </row>
    <row r="19" spans="1:16" s="69" customFormat="1">
      <c r="A19" s="64" t="s">
        <v>176</v>
      </c>
      <c r="B19" s="67" t="s">
        <v>177</v>
      </c>
      <c r="C19" s="67">
        <v>3115</v>
      </c>
      <c r="D19" s="67">
        <v>1590</v>
      </c>
      <c r="E19" s="67">
        <v>1525</v>
      </c>
      <c r="F19" s="67" t="s">
        <v>165</v>
      </c>
      <c r="G19" s="67" t="s">
        <v>165</v>
      </c>
      <c r="H19" s="67" t="s">
        <v>165</v>
      </c>
      <c r="I19" s="67">
        <v>3115</v>
      </c>
      <c r="J19" s="67">
        <v>1590</v>
      </c>
      <c r="K19" s="68">
        <v>1525</v>
      </c>
    </row>
    <row r="20" spans="1:16">
      <c r="A20" s="70" t="s">
        <v>166</v>
      </c>
      <c r="B20" s="73" t="s">
        <v>173</v>
      </c>
      <c r="C20" s="73">
        <v>390</v>
      </c>
      <c r="D20" s="73">
        <v>139</v>
      </c>
      <c r="E20" s="73">
        <v>251</v>
      </c>
      <c r="F20" s="73" t="s">
        <v>165</v>
      </c>
      <c r="G20" s="73" t="s">
        <v>165</v>
      </c>
      <c r="H20" s="73" t="s">
        <v>165</v>
      </c>
      <c r="I20" s="73">
        <v>390</v>
      </c>
      <c r="J20" s="73">
        <v>139</v>
      </c>
      <c r="K20" s="74">
        <v>251</v>
      </c>
      <c r="P20" s="69"/>
    </row>
    <row r="21" spans="1:16" s="69" customFormat="1">
      <c r="A21" s="64" t="s">
        <v>178</v>
      </c>
      <c r="B21" s="67" t="s">
        <v>179</v>
      </c>
      <c r="C21" s="67">
        <v>14323</v>
      </c>
      <c r="D21" s="67">
        <v>7190</v>
      </c>
      <c r="E21" s="67">
        <v>7133</v>
      </c>
      <c r="F21" s="67">
        <v>5149</v>
      </c>
      <c r="G21" s="67">
        <v>2547</v>
      </c>
      <c r="H21" s="67">
        <v>2602</v>
      </c>
      <c r="I21" s="67">
        <v>9174</v>
      </c>
      <c r="J21" s="67">
        <v>4643</v>
      </c>
      <c r="K21" s="68">
        <v>4531</v>
      </c>
    </row>
    <row r="22" spans="1:16">
      <c r="A22" s="70" t="s">
        <v>166</v>
      </c>
      <c r="B22" s="73" t="s">
        <v>173</v>
      </c>
      <c r="C22" s="73">
        <v>2064</v>
      </c>
      <c r="D22" s="73">
        <v>681</v>
      </c>
      <c r="E22" s="73">
        <v>1383</v>
      </c>
      <c r="F22" s="73">
        <v>724</v>
      </c>
      <c r="G22" s="73">
        <v>226</v>
      </c>
      <c r="H22" s="73">
        <v>498</v>
      </c>
      <c r="I22" s="73">
        <v>1340</v>
      </c>
      <c r="J22" s="73">
        <v>455</v>
      </c>
      <c r="K22" s="74">
        <v>885</v>
      </c>
      <c r="P22" s="69"/>
    </row>
    <row r="23" spans="1:16" s="69" customFormat="1">
      <c r="A23" s="64" t="s">
        <v>180</v>
      </c>
      <c r="B23" s="67" t="s">
        <v>181</v>
      </c>
      <c r="C23" s="67">
        <v>25198</v>
      </c>
      <c r="D23" s="67">
        <v>12350</v>
      </c>
      <c r="E23" s="67">
        <v>12848</v>
      </c>
      <c r="F23" s="67">
        <v>16971</v>
      </c>
      <c r="G23" s="67">
        <v>8172</v>
      </c>
      <c r="H23" s="67">
        <v>8799</v>
      </c>
      <c r="I23" s="67">
        <v>8227</v>
      </c>
      <c r="J23" s="67">
        <v>4178</v>
      </c>
      <c r="K23" s="68">
        <v>4049</v>
      </c>
    </row>
    <row r="24" spans="1:16">
      <c r="A24" s="70" t="s">
        <v>166</v>
      </c>
      <c r="B24" s="73" t="s">
        <v>173</v>
      </c>
      <c r="C24" s="73">
        <v>3993</v>
      </c>
      <c r="D24" s="73">
        <v>1289</v>
      </c>
      <c r="E24" s="73">
        <v>2704</v>
      </c>
      <c r="F24" s="73">
        <v>3078</v>
      </c>
      <c r="G24" s="73">
        <v>967</v>
      </c>
      <c r="H24" s="73">
        <v>2111</v>
      </c>
      <c r="I24" s="73">
        <v>915</v>
      </c>
      <c r="J24" s="73">
        <v>322</v>
      </c>
      <c r="K24" s="74">
        <v>593</v>
      </c>
      <c r="P24" s="69"/>
    </row>
    <row r="25" spans="1:16" s="69" customFormat="1">
      <c r="A25" s="64" t="s">
        <v>182</v>
      </c>
      <c r="B25" s="67" t="s">
        <v>183</v>
      </c>
      <c r="C25" s="67">
        <v>6868</v>
      </c>
      <c r="D25" s="67">
        <v>3407</v>
      </c>
      <c r="E25" s="67">
        <v>3461</v>
      </c>
      <c r="F25" s="67" t="s">
        <v>165</v>
      </c>
      <c r="G25" s="67" t="s">
        <v>165</v>
      </c>
      <c r="H25" s="67" t="s">
        <v>165</v>
      </c>
      <c r="I25" s="67">
        <v>6868</v>
      </c>
      <c r="J25" s="67">
        <v>3407</v>
      </c>
      <c r="K25" s="68">
        <v>3461</v>
      </c>
    </row>
    <row r="26" spans="1:16">
      <c r="A26" s="70" t="s">
        <v>166</v>
      </c>
      <c r="B26" s="73" t="s">
        <v>173</v>
      </c>
      <c r="C26" s="73">
        <v>881</v>
      </c>
      <c r="D26" s="73">
        <v>270</v>
      </c>
      <c r="E26" s="73">
        <v>611</v>
      </c>
      <c r="F26" s="73" t="s">
        <v>165</v>
      </c>
      <c r="G26" s="73" t="s">
        <v>165</v>
      </c>
      <c r="H26" s="73" t="s">
        <v>165</v>
      </c>
      <c r="I26" s="73">
        <v>881</v>
      </c>
      <c r="J26" s="73">
        <v>270</v>
      </c>
      <c r="K26" s="74">
        <v>611</v>
      </c>
      <c r="P26" s="69"/>
    </row>
    <row r="27" spans="1:16" s="69" customFormat="1">
      <c r="A27" s="64" t="s">
        <v>184</v>
      </c>
      <c r="B27" s="67" t="s">
        <v>185</v>
      </c>
      <c r="C27" s="67">
        <v>7531</v>
      </c>
      <c r="D27" s="67">
        <v>3791</v>
      </c>
      <c r="E27" s="67">
        <v>3740</v>
      </c>
      <c r="F27" s="67" t="s">
        <v>165</v>
      </c>
      <c r="G27" s="67" t="s">
        <v>165</v>
      </c>
      <c r="H27" s="67" t="s">
        <v>165</v>
      </c>
      <c r="I27" s="67">
        <v>7531</v>
      </c>
      <c r="J27" s="67">
        <v>3791</v>
      </c>
      <c r="K27" s="68">
        <v>3740</v>
      </c>
    </row>
    <row r="28" spans="1:16">
      <c r="A28" s="70" t="s">
        <v>166</v>
      </c>
      <c r="B28" s="73" t="s">
        <v>173</v>
      </c>
      <c r="C28" s="73">
        <v>945</v>
      </c>
      <c r="D28" s="73">
        <v>302</v>
      </c>
      <c r="E28" s="73">
        <v>643</v>
      </c>
      <c r="F28" s="73" t="s">
        <v>165</v>
      </c>
      <c r="G28" s="73" t="s">
        <v>165</v>
      </c>
      <c r="H28" s="73" t="s">
        <v>165</v>
      </c>
      <c r="I28" s="73">
        <v>945</v>
      </c>
      <c r="J28" s="73">
        <v>302</v>
      </c>
      <c r="K28" s="74">
        <v>643</v>
      </c>
      <c r="P28" s="69"/>
    </row>
    <row r="29" spans="1:16" s="69" customFormat="1">
      <c r="A29" s="64" t="s">
        <v>186</v>
      </c>
      <c r="B29" s="67" t="s">
        <v>187</v>
      </c>
      <c r="C29" s="67">
        <v>7426</v>
      </c>
      <c r="D29" s="67">
        <v>3728</v>
      </c>
      <c r="E29" s="67">
        <v>3698</v>
      </c>
      <c r="F29" s="67" t="s">
        <v>165</v>
      </c>
      <c r="G29" s="67" t="s">
        <v>165</v>
      </c>
      <c r="H29" s="67" t="s">
        <v>165</v>
      </c>
      <c r="I29" s="67">
        <v>7426</v>
      </c>
      <c r="J29" s="67">
        <v>3728</v>
      </c>
      <c r="K29" s="68">
        <v>3698</v>
      </c>
    </row>
    <row r="30" spans="1:16">
      <c r="A30" s="70" t="s">
        <v>166</v>
      </c>
      <c r="B30" s="73" t="s">
        <v>173</v>
      </c>
      <c r="C30" s="73">
        <v>1005</v>
      </c>
      <c r="D30" s="73">
        <v>369</v>
      </c>
      <c r="E30" s="73">
        <v>636</v>
      </c>
      <c r="F30" s="73" t="s">
        <v>165</v>
      </c>
      <c r="G30" s="73" t="s">
        <v>165</v>
      </c>
      <c r="H30" s="73" t="s">
        <v>165</v>
      </c>
      <c r="I30" s="73">
        <v>1005</v>
      </c>
      <c r="J30" s="73">
        <v>369</v>
      </c>
      <c r="K30" s="74">
        <v>636</v>
      </c>
      <c r="P30" s="69"/>
    </row>
    <row r="31" spans="1:16" s="69" customFormat="1">
      <c r="A31" s="64" t="s">
        <v>188</v>
      </c>
      <c r="B31" s="65" t="s">
        <v>189</v>
      </c>
      <c r="C31" s="67">
        <v>5630</v>
      </c>
      <c r="D31" s="67">
        <v>2890</v>
      </c>
      <c r="E31" s="67">
        <v>2740</v>
      </c>
      <c r="F31" s="67" t="s">
        <v>165</v>
      </c>
      <c r="G31" s="67" t="s">
        <v>165</v>
      </c>
      <c r="H31" s="67" t="s">
        <v>165</v>
      </c>
      <c r="I31" s="67">
        <v>5630</v>
      </c>
      <c r="J31" s="67">
        <v>2890</v>
      </c>
      <c r="K31" s="68">
        <v>2740</v>
      </c>
    </row>
    <row r="32" spans="1:16">
      <c r="A32" s="70" t="s">
        <v>166</v>
      </c>
      <c r="B32" s="73" t="s">
        <v>173</v>
      </c>
      <c r="C32" s="73">
        <v>846</v>
      </c>
      <c r="D32" s="73">
        <v>273</v>
      </c>
      <c r="E32" s="73">
        <v>573</v>
      </c>
      <c r="F32" s="73" t="s">
        <v>165</v>
      </c>
      <c r="G32" s="73" t="s">
        <v>165</v>
      </c>
      <c r="H32" s="73" t="s">
        <v>165</v>
      </c>
      <c r="I32" s="73">
        <v>846</v>
      </c>
      <c r="J32" s="73">
        <v>273</v>
      </c>
      <c r="K32" s="74">
        <v>573</v>
      </c>
      <c r="P32" s="69"/>
    </row>
    <row r="33" spans="1:16" s="69" customFormat="1">
      <c r="A33" s="64" t="s">
        <v>190</v>
      </c>
      <c r="B33" s="67" t="s">
        <v>191</v>
      </c>
      <c r="C33" s="67">
        <v>40043</v>
      </c>
      <c r="D33" s="67">
        <v>19310</v>
      </c>
      <c r="E33" s="67">
        <v>20733</v>
      </c>
      <c r="F33" s="67">
        <v>40043</v>
      </c>
      <c r="G33" s="67">
        <v>19310</v>
      </c>
      <c r="H33" s="67">
        <v>20733</v>
      </c>
      <c r="I33" s="67" t="s">
        <v>165</v>
      </c>
      <c r="J33" s="67" t="s">
        <v>165</v>
      </c>
      <c r="K33" s="68" t="s">
        <v>165</v>
      </c>
    </row>
    <row r="34" spans="1:16">
      <c r="A34" s="70" t="s">
        <v>166</v>
      </c>
      <c r="B34" s="73" t="s">
        <v>173</v>
      </c>
      <c r="C34" s="73">
        <v>7557</v>
      </c>
      <c r="D34" s="73">
        <v>2319</v>
      </c>
      <c r="E34" s="73">
        <v>5238</v>
      </c>
      <c r="F34" s="73">
        <v>7557</v>
      </c>
      <c r="G34" s="73">
        <v>2319</v>
      </c>
      <c r="H34" s="73">
        <v>5238</v>
      </c>
      <c r="I34" s="73" t="s">
        <v>165</v>
      </c>
      <c r="J34" s="73" t="s">
        <v>165</v>
      </c>
      <c r="K34" s="74" t="s">
        <v>165</v>
      </c>
      <c r="P34" s="69"/>
    </row>
    <row r="35" spans="1:16" s="69" customFormat="1">
      <c r="A35" s="64" t="s">
        <v>190</v>
      </c>
      <c r="B35" s="67" t="s">
        <v>192</v>
      </c>
      <c r="C35" s="67">
        <v>18442</v>
      </c>
      <c r="D35" s="67">
        <v>9327</v>
      </c>
      <c r="E35" s="67">
        <v>9115</v>
      </c>
      <c r="F35" s="67" t="s">
        <v>165</v>
      </c>
      <c r="G35" s="67" t="s">
        <v>165</v>
      </c>
      <c r="H35" s="67" t="s">
        <v>165</v>
      </c>
      <c r="I35" s="67">
        <v>18442</v>
      </c>
      <c r="J35" s="67">
        <v>9327</v>
      </c>
      <c r="K35" s="68">
        <v>9115</v>
      </c>
    </row>
    <row r="36" spans="1:16">
      <c r="A36" s="70" t="s">
        <v>166</v>
      </c>
      <c r="B36" s="73" t="s">
        <v>173</v>
      </c>
      <c r="C36" s="73">
        <v>2560</v>
      </c>
      <c r="D36" s="73">
        <v>854</v>
      </c>
      <c r="E36" s="73">
        <v>1706</v>
      </c>
      <c r="F36" s="73" t="s">
        <v>165</v>
      </c>
      <c r="G36" s="73" t="s">
        <v>165</v>
      </c>
      <c r="H36" s="73" t="s">
        <v>165</v>
      </c>
      <c r="I36" s="73">
        <v>2560</v>
      </c>
      <c r="J36" s="73">
        <v>854</v>
      </c>
      <c r="K36" s="74">
        <v>1706</v>
      </c>
      <c r="P36" s="69"/>
    </row>
    <row r="37" spans="1:16" s="69" customFormat="1">
      <c r="A37" s="64" t="s">
        <v>193</v>
      </c>
      <c r="B37" s="67" t="s">
        <v>194</v>
      </c>
      <c r="C37" s="67">
        <v>5861</v>
      </c>
      <c r="D37" s="67">
        <v>2969</v>
      </c>
      <c r="E37" s="67">
        <v>2892</v>
      </c>
      <c r="F37" s="67" t="s">
        <v>165</v>
      </c>
      <c r="G37" s="67" t="s">
        <v>165</v>
      </c>
      <c r="H37" s="67" t="s">
        <v>165</v>
      </c>
      <c r="I37" s="67">
        <v>5861</v>
      </c>
      <c r="J37" s="67">
        <v>2969</v>
      </c>
      <c r="K37" s="68">
        <v>2892</v>
      </c>
    </row>
    <row r="38" spans="1:16" s="54" customFormat="1">
      <c r="A38" s="70" t="s">
        <v>166</v>
      </c>
      <c r="B38" s="73" t="s">
        <v>173</v>
      </c>
      <c r="C38" s="73">
        <v>825</v>
      </c>
      <c r="D38" s="73">
        <v>278</v>
      </c>
      <c r="E38" s="73">
        <v>547</v>
      </c>
      <c r="F38" s="73" t="s">
        <v>165</v>
      </c>
      <c r="G38" s="73" t="s">
        <v>165</v>
      </c>
      <c r="H38" s="73" t="s">
        <v>165</v>
      </c>
      <c r="I38" s="73">
        <v>825</v>
      </c>
      <c r="J38" s="73">
        <v>278</v>
      </c>
      <c r="K38" s="74">
        <v>547</v>
      </c>
      <c r="P38" s="69"/>
    </row>
    <row r="39" spans="1:16" s="69" customFormat="1">
      <c r="A39" s="64" t="s">
        <v>195</v>
      </c>
      <c r="B39" s="67">
        <v>2213013</v>
      </c>
      <c r="C39" s="67">
        <v>3264</v>
      </c>
      <c r="D39" s="67">
        <v>1612</v>
      </c>
      <c r="E39" s="67">
        <v>1652</v>
      </c>
      <c r="F39" s="67">
        <v>2873</v>
      </c>
      <c r="G39" s="67">
        <v>1403</v>
      </c>
      <c r="H39" s="67">
        <v>1470</v>
      </c>
      <c r="I39" s="67">
        <v>391</v>
      </c>
      <c r="J39" s="67">
        <v>209</v>
      </c>
      <c r="K39" s="68">
        <v>182</v>
      </c>
    </row>
    <row r="40" spans="1:16">
      <c r="A40" s="70" t="s">
        <v>166</v>
      </c>
      <c r="B40" s="73" t="s">
        <v>173</v>
      </c>
      <c r="C40" s="73">
        <v>625</v>
      </c>
      <c r="D40" s="73">
        <v>196</v>
      </c>
      <c r="E40" s="73">
        <v>429</v>
      </c>
      <c r="F40" s="73">
        <v>570</v>
      </c>
      <c r="G40" s="73">
        <v>171</v>
      </c>
      <c r="H40" s="73">
        <v>399</v>
      </c>
      <c r="I40" s="73">
        <v>55</v>
      </c>
      <c r="J40" s="73">
        <v>25</v>
      </c>
      <c r="K40" s="74">
        <v>30</v>
      </c>
      <c r="P40" s="69"/>
    </row>
    <row r="41" spans="1:16" s="69" customFormat="1">
      <c r="A41" s="64" t="s">
        <v>196</v>
      </c>
      <c r="B41" s="67" t="s">
        <v>197</v>
      </c>
      <c r="C41" s="66">
        <v>9293</v>
      </c>
      <c r="D41" s="67">
        <v>4567</v>
      </c>
      <c r="E41" s="67">
        <v>4726</v>
      </c>
      <c r="F41" s="67">
        <v>6091</v>
      </c>
      <c r="G41" s="67">
        <v>2937</v>
      </c>
      <c r="H41" s="67">
        <v>3154</v>
      </c>
      <c r="I41" s="67">
        <v>3202</v>
      </c>
      <c r="J41" s="67">
        <v>1630</v>
      </c>
      <c r="K41" s="68">
        <v>1572</v>
      </c>
    </row>
    <row r="42" spans="1:16" s="54" customFormat="1">
      <c r="A42" s="70" t="s">
        <v>166</v>
      </c>
      <c r="B42" s="71">
        <f>C42/C41</f>
        <v>0.16819111158936834</v>
      </c>
      <c r="C42" s="72">
        <v>1563</v>
      </c>
      <c r="D42" s="73">
        <v>472</v>
      </c>
      <c r="E42" s="73">
        <v>1091</v>
      </c>
      <c r="F42" s="73">
        <v>1037</v>
      </c>
      <c r="G42" s="73">
        <v>292</v>
      </c>
      <c r="H42" s="73">
        <v>745</v>
      </c>
      <c r="I42" s="73">
        <v>526</v>
      </c>
      <c r="J42" s="73">
        <v>180</v>
      </c>
      <c r="K42" s="74">
        <v>346</v>
      </c>
      <c r="P42" s="69"/>
    </row>
    <row r="43" spans="1:16" s="69" customFormat="1">
      <c r="A43" s="64" t="s">
        <v>198</v>
      </c>
      <c r="B43" s="67" t="s">
        <v>199</v>
      </c>
      <c r="C43" s="67">
        <v>21545</v>
      </c>
      <c r="D43" s="67">
        <v>10689</v>
      </c>
      <c r="E43" s="67">
        <v>10856</v>
      </c>
      <c r="F43" s="67">
        <v>10014</v>
      </c>
      <c r="G43" s="67">
        <v>4859</v>
      </c>
      <c r="H43" s="67">
        <v>5155</v>
      </c>
      <c r="I43" s="67">
        <v>11531</v>
      </c>
      <c r="J43" s="67">
        <v>5830</v>
      </c>
      <c r="K43" s="68">
        <v>5701</v>
      </c>
    </row>
    <row r="44" spans="1:16">
      <c r="A44" s="70" t="s">
        <v>166</v>
      </c>
      <c r="B44" s="73" t="s">
        <v>173</v>
      </c>
      <c r="C44" s="73">
        <v>3526</v>
      </c>
      <c r="D44" s="73">
        <v>1141</v>
      </c>
      <c r="E44" s="73">
        <v>2385</v>
      </c>
      <c r="F44" s="73">
        <v>1740</v>
      </c>
      <c r="G44" s="73">
        <v>545</v>
      </c>
      <c r="H44" s="73">
        <v>1195</v>
      </c>
      <c r="I44" s="73">
        <v>1786</v>
      </c>
      <c r="J44" s="73">
        <v>596</v>
      </c>
      <c r="K44" s="74">
        <v>1190</v>
      </c>
      <c r="P44" s="69"/>
    </row>
    <row r="45" spans="1:16" s="69" customFormat="1">
      <c r="A45" s="64" t="s">
        <v>200</v>
      </c>
      <c r="B45" s="67" t="s">
        <v>201</v>
      </c>
      <c r="C45" s="66">
        <v>13976</v>
      </c>
      <c r="D45" s="67">
        <v>6687</v>
      </c>
      <c r="E45" s="67">
        <v>7289</v>
      </c>
      <c r="F45" s="67">
        <v>13976</v>
      </c>
      <c r="G45" s="67">
        <v>6687</v>
      </c>
      <c r="H45" s="67">
        <v>7289</v>
      </c>
      <c r="I45" s="67" t="s">
        <v>165</v>
      </c>
      <c r="J45" s="67" t="s">
        <v>165</v>
      </c>
      <c r="K45" s="68" t="s">
        <v>165</v>
      </c>
    </row>
    <row r="46" spans="1:16" s="54" customFormat="1">
      <c r="A46" s="70" t="s">
        <v>166</v>
      </c>
      <c r="B46" s="71">
        <f>C46/C45</f>
        <v>0.20513737836290785</v>
      </c>
      <c r="C46" s="72">
        <v>2867</v>
      </c>
      <c r="D46" s="73">
        <v>883</v>
      </c>
      <c r="E46" s="73">
        <v>1984</v>
      </c>
      <c r="F46" s="73">
        <v>2867</v>
      </c>
      <c r="G46" s="73">
        <v>883</v>
      </c>
      <c r="H46" s="73">
        <v>1984</v>
      </c>
      <c r="I46" s="73" t="s">
        <v>165</v>
      </c>
      <c r="J46" s="73" t="s">
        <v>165</v>
      </c>
      <c r="K46" s="74" t="s">
        <v>165</v>
      </c>
      <c r="P46" s="69"/>
    </row>
    <row r="47" spans="1:16" s="69" customFormat="1">
      <c r="A47" s="64" t="s">
        <v>200</v>
      </c>
      <c r="B47" s="67" t="s">
        <v>202</v>
      </c>
      <c r="C47" s="67">
        <v>10938</v>
      </c>
      <c r="D47" s="67">
        <v>5598</v>
      </c>
      <c r="E47" s="67">
        <v>5340</v>
      </c>
      <c r="F47" s="67" t="s">
        <v>165</v>
      </c>
      <c r="G47" s="67" t="s">
        <v>165</v>
      </c>
      <c r="H47" s="67" t="s">
        <v>165</v>
      </c>
      <c r="I47" s="67">
        <v>10938</v>
      </c>
      <c r="J47" s="67">
        <v>5598</v>
      </c>
      <c r="K47" s="68">
        <v>5340</v>
      </c>
    </row>
    <row r="48" spans="1:16">
      <c r="A48" s="70" t="s">
        <v>166</v>
      </c>
      <c r="B48" s="73" t="s">
        <v>173</v>
      </c>
      <c r="C48" s="73">
        <v>1447</v>
      </c>
      <c r="D48" s="73">
        <v>511</v>
      </c>
      <c r="E48" s="73">
        <v>936</v>
      </c>
      <c r="F48" s="73" t="s">
        <v>165</v>
      </c>
      <c r="G48" s="73" t="s">
        <v>165</v>
      </c>
      <c r="H48" s="73" t="s">
        <v>165</v>
      </c>
      <c r="I48" s="73">
        <v>1447</v>
      </c>
      <c r="J48" s="73">
        <v>511</v>
      </c>
      <c r="K48" s="74">
        <v>936</v>
      </c>
      <c r="P48" s="69"/>
    </row>
    <row r="49" spans="1:16" s="69" customFormat="1">
      <c r="A49" s="64" t="s">
        <v>203</v>
      </c>
      <c r="B49" s="67" t="s">
        <v>204</v>
      </c>
      <c r="C49" s="67">
        <v>6258</v>
      </c>
      <c r="D49" s="67">
        <v>3176</v>
      </c>
      <c r="E49" s="67">
        <v>3082</v>
      </c>
      <c r="F49" s="67" t="s">
        <v>165</v>
      </c>
      <c r="G49" s="67" t="s">
        <v>165</v>
      </c>
      <c r="H49" s="67" t="s">
        <v>165</v>
      </c>
      <c r="I49" s="67">
        <v>6258</v>
      </c>
      <c r="J49" s="67">
        <v>3176</v>
      </c>
      <c r="K49" s="68">
        <v>3082</v>
      </c>
    </row>
    <row r="50" spans="1:16" s="54" customFormat="1">
      <c r="A50" s="70" t="s">
        <v>166</v>
      </c>
      <c r="B50" s="73" t="s">
        <v>173</v>
      </c>
      <c r="C50" s="73">
        <v>856</v>
      </c>
      <c r="D50" s="73">
        <v>252</v>
      </c>
      <c r="E50" s="73">
        <v>604</v>
      </c>
      <c r="F50" s="73" t="s">
        <v>165</v>
      </c>
      <c r="G50" s="73" t="s">
        <v>165</v>
      </c>
      <c r="H50" s="73" t="s">
        <v>165</v>
      </c>
      <c r="I50" s="73">
        <v>856</v>
      </c>
      <c r="J50" s="73">
        <v>252</v>
      </c>
      <c r="K50" s="74">
        <v>604</v>
      </c>
      <c r="P50" s="69"/>
    </row>
    <row r="51" spans="1:16" s="69" customFormat="1">
      <c r="A51" s="64" t="s">
        <v>205</v>
      </c>
      <c r="B51" s="67" t="s">
        <v>206</v>
      </c>
      <c r="C51" s="66">
        <v>9208</v>
      </c>
      <c r="D51" s="67">
        <v>4546</v>
      </c>
      <c r="E51" s="67">
        <v>4662</v>
      </c>
      <c r="F51" s="67">
        <v>5184</v>
      </c>
      <c r="G51" s="67">
        <v>2533</v>
      </c>
      <c r="H51" s="67">
        <v>2651</v>
      </c>
      <c r="I51" s="67">
        <v>4024</v>
      </c>
      <c r="J51" s="67">
        <v>2013</v>
      </c>
      <c r="K51" s="68">
        <v>2011</v>
      </c>
    </row>
    <row r="52" spans="1:16">
      <c r="A52" s="70" t="s">
        <v>166</v>
      </c>
      <c r="B52" s="71">
        <f>C52/C51</f>
        <v>0.17158992180712423</v>
      </c>
      <c r="C52" s="72">
        <v>1580</v>
      </c>
      <c r="D52" s="73">
        <v>518</v>
      </c>
      <c r="E52" s="73">
        <v>1062</v>
      </c>
      <c r="F52" s="73">
        <v>953</v>
      </c>
      <c r="G52" s="73">
        <v>312</v>
      </c>
      <c r="H52" s="73">
        <v>641</v>
      </c>
      <c r="I52" s="73">
        <v>627</v>
      </c>
      <c r="J52" s="73">
        <v>206</v>
      </c>
      <c r="K52" s="74">
        <v>421</v>
      </c>
      <c r="P52" s="69"/>
    </row>
    <row r="53" spans="1:16" s="69" customFormat="1">
      <c r="A53" s="64" t="s">
        <v>207</v>
      </c>
      <c r="B53" s="65" t="s">
        <v>208</v>
      </c>
      <c r="C53" s="67">
        <v>9795</v>
      </c>
      <c r="D53" s="67">
        <v>4915</v>
      </c>
      <c r="E53" s="67">
        <v>4880</v>
      </c>
      <c r="F53" s="67" t="s">
        <v>165</v>
      </c>
      <c r="G53" s="67" t="s">
        <v>165</v>
      </c>
      <c r="H53" s="67" t="s">
        <v>165</v>
      </c>
      <c r="I53" s="67">
        <v>9795</v>
      </c>
      <c r="J53" s="67">
        <v>4915</v>
      </c>
      <c r="K53" s="68">
        <v>4880</v>
      </c>
    </row>
    <row r="54" spans="1:16" s="54" customFormat="1">
      <c r="A54" s="70" t="s">
        <v>166</v>
      </c>
      <c r="B54" s="73" t="s">
        <v>173</v>
      </c>
      <c r="C54" s="73">
        <v>1460</v>
      </c>
      <c r="D54" s="73">
        <v>465</v>
      </c>
      <c r="E54" s="73">
        <v>995</v>
      </c>
      <c r="F54" s="73" t="s">
        <v>165</v>
      </c>
      <c r="G54" s="73" t="s">
        <v>165</v>
      </c>
      <c r="H54" s="73" t="s">
        <v>165</v>
      </c>
      <c r="I54" s="73">
        <v>1460</v>
      </c>
      <c r="J54" s="73">
        <v>465</v>
      </c>
      <c r="K54" s="74">
        <v>995</v>
      </c>
      <c r="P54" s="69"/>
    </row>
    <row r="55" spans="1:16" s="69" customFormat="1">
      <c r="A55" s="64" t="s">
        <v>209</v>
      </c>
      <c r="B55" s="67" t="s">
        <v>210</v>
      </c>
      <c r="C55" s="67">
        <v>4284</v>
      </c>
      <c r="D55" s="67">
        <v>2126</v>
      </c>
      <c r="E55" s="67">
        <v>2158</v>
      </c>
      <c r="F55" s="67" t="s">
        <v>165</v>
      </c>
      <c r="G55" s="67" t="s">
        <v>165</v>
      </c>
      <c r="H55" s="67" t="s">
        <v>165</v>
      </c>
      <c r="I55" s="67">
        <v>4284</v>
      </c>
      <c r="J55" s="67">
        <v>2126</v>
      </c>
      <c r="K55" s="68">
        <v>2158</v>
      </c>
    </row>
    <row r="56" spans="1:16">
      <c r="A56" s="70" t="s">
        <v>166</v>
      </c>
      <c r="B56" s="73" t="s">
        <v>173</v>
      </c>
      <c r="C56" s="73">
        <v>590</v>
      </c>
      <c r="D56" s="73">
        <v>193</v>
      </c>
      <c r="E56" s="73">
        <v>397</v>
      </c>
      <c r="F56" s="73" t="s">
        <v>165</v>
      </c>
      <c r="G56" s="73" t="s">
        <v>165</v>
      </c>
      <c r="H56" s="73" t="s">
        <v>165</v>
      </c>
      <c r="I56" s="73">
        <v>590</v>
      </c>
      <c r="J56" s="73">
        <v>193</v>
      </c>
      <c r="K56" s="74">
        <v>397</v>
      </c>
      <c r="P56" s="69"/>
    </row>
    <row r="57" spans="1:16" s="69" customFormat="1">
      <c r="A57" s="64" t="s">
        <v>211</v>
      </c>
      <c r="B57" s="67" t="s">
        <v>212</v>
      </c>
      <c r="C57" s="67">
        <v>9430</v>
      </c>
      <c r="D57" s="67">
        <v>4715</v>
      </c>
      <c r="E57" s="67">
        <v>4715</v>
      </c>
      <c r="F57" s="67">
        <v>5502</v>
      </c>
      <c r="G57" s="67">
        <v>2693</v>
      </c>
      <c r="H57" s="67">
        <v>2809</v>
      </c>
      <c r="I57" s="67">
        <v>3928</v>
      </c>
      <c r="J57" s="67">
        <v>2022</v>
      </c>
      <c r="K57" s="68">
        <v>1906</v>
      </c>
    </row>
    <row r="58" spans="1:16">
      <c r="A58" s="70" t="s">
        <v>166</v>
      </c>
      <c r="B58" s="73" t="s">
        <v>173</v>
      </c>
      <c r="C58" s="73">
        <v>1456</v>
      </c>
      <c r="D58" s="73">
        <v>421</v>
      </c>
      <c r="E58" s="73">
        <v>1035</v>
      </c>
      <c r="F58" s="73">
        <v>913</v>
      </c>
      <c r="G58" s="73">
        <v>263</v>
      </c>
      <c r="H58" s="73">
        <v>650</v>
      </c>
      <c r="I58" s="73">
        <v>543</v>
      </c>
      <c r="J58" s="73">
        <v>158</v>
      </c>
      <c r="K58" s="74">
        <v>385</v>
      </c>
      <c r="P58" s="69"/>
    </row>
    <row r="59" spans="1:16" s="69" customFormat="1">
      <c r="A59" s="64" t="s">
        <v>213</v>
      </c>
      <c r="B59" s="67" t="s">
        <v>214</v>
      </c>
      <c r="C59" s="67">
        <v>8458</v>
      </c>
      <c r="D59" s="67">
        <v>4287</v>
      </c>
      <c r="E59" s="67">
        <v>4171</v>
      </c>
      <c r="F59" s="67" t="s">
        <v>165</v>
      </c>
      <c r="G59" s="67" t="s">
        <v>165</v>
      </c>
      <c r="H59" s="67" t="s">
        <v>165</v>
      </c>
      <c r="I59" s="67">
        <v>8458</v>
      </c>
      <c r="J59" s="67">
        <v>4287</v>
      </c>
      <c r="K59" s="68">
        <v>4171</v>
      </c>
    </row>
    <row r="60" spans="1:16">
      <c r="A60" s="70" t="s">
        <v>166</v>
      </c>
      <c r="B60" s="73" t="s">
        <v>173</v>
      </c>
      <c r="C60" s="73">
        <v>1219</v>
      </c>
      <c r="D60" s="73">
        <v>412</v>
      </c>
      <c r="E60" s="73">
        <v>807</v>
      </c>
      <c r="F60" s="73" t="s">
        <v>165</v>
      </c>
      <c r="G60" s="73" t="s">
        <v>165</v>
      </c>
      <c r="H60" s="73" t="s">
        <v>165</v>
      </c>
      <c r="I60" s="73">
        <v>1219</v>
      </c>
      <c r="J60" s="73">
        <v>412</v>
      </c>
      <c r="K60" s="74">
        <v>807</v>
      </c>
      <c r="P60" s="69"/>
    </row>
    <row r="61" spans="1:16" s="69" customFormat="1">
      <c r="A61" s="64" t="s">
        <v>215</v>
      </c>
      <c r="B61" s="67" t="s">
        <v>216</v>
      </c>
      <c r="C61" s="67">
        <v>9371</v>
      </c>
      <c r="D61" s="67">
        <v>4757</v>
      </c>
      <c r="E61" s="67">
        <v>4614</v>
      </c>
      <c r="F61" s="67" t="s">
        <v>165</v>
      </c>
      <c r="G61" s="67" t="s">
        <v>165</v>
      </c>
      <c r="H61" s="67" t="s">
        <v>165</v>
      </c>
      <c r="I61" s="67">
        <v>9371</v>
      </c>
      <c r="J61" s="67">
        <v>4757</v>
      </c>
      <c r="K61" s="68">
        <v>4614</v>
      </c>
    </row>
    <row r="62" spans="1:16" s="54" customFormat="1">
      <c r="A62" s="70" t="s">
        <v>166</v>
      </c>
      <c r="B62" s="73" t="s">
        <v>173</v>
      </c>
      <c r="C62" s="73">
        <v>1315</v>
      </c>
      <c r="D62" s="73">
        <v>384</v>
      </c>
      <c r="E62" s="73">
        <v>931</v>
      </c>
      <c r="F62" s="73" t="s">
        <v>165</v>
      </c>
      <c r="G62" s="73" t="s">
        <v>165</v>
      </c>
      <c r="H62" s="73" t="s">
        <v>165</v>
      </c>
      <c r="I62" s="73">
        <v>1315</v>
      </c>
      <c r="J62" s="73">
        <v>384</v>
      </c>
      <c r="K62" s="74">
        <v>931</v>
      </c>
      <c r="P62" s="69"/>
    </row>
    <row r="63" spans="1:16" s="69" customFormat="1">
      <c r="A63" s="64" t="s">
        <v>217</v>
      </c>
      <c r="B63" s="67" t="s">
        <v>218</v>
      </c>
      <c r="C63" s="67">
        <v>15760</v>
      </c>
      <c r="D63" s="67">
        <v>7857</v>
      </c>
      <c r="E63" s="67">
        <v>7903</v>
      </c>
      <c r="F63" s="67">
        <v>6869</v>
      </c>
      <c r="G63" s="67">
        <v>3330</v>
      </c>
      <c r="H63" s="67">
        <v>3539</v>
      </c>
      <c r="I63" s="67">
        <v>8891</v>
      </c>
      <c r="J63" s="67">
        <v>4527</v>
      </c>
      <c r="K63" s="68">
        <v>4364</v>
      </c>
    </row>
    <row r="64" spans="1:16">
      <c r="A64" s="70" t="s">
        <v>166</v>
      </c>
      <c r="B64" s="73" t="s">
        <v>173</v>
      </c>
      <c r="C64" s="73">
        <v>2640</v>
      </c>
      <c r="D64" s="73">
        <v>839</v>
      </c>
      <c r="E64" s="73">
        <v>1801</v>
      </c>
      <c r="F64" s="73">
        <v>1397</v>
      </c>
      <c r="G64" s="73">
        <v>436</v>
      </c>
      <c r="H64" s="73">
        <v>961</v>
      </c>
      <c r="I64" s="73">
        <v>1243</v>
      </c>
      <c r="J64" s="73">
        <v>403</v>
      </c>
      <c r="K64" s="74">
        <v>840</v>
      </c>
      <c r="P64" s="69"/>
    </row>
    <row r="65" spans="1:16" s="69" customFormat="1">
      <c r="A65" s="64" t="s">
        <v>219</v>
      </c>
      <c r="B65" s="67" t="s">
        <v>220</v>
      </c>
      <c r="C65" s="67">
        <v>7425</v>
      </c>
      <c r="D65" s="67">
        <v>3916</v>
      </c>
      <c r="E65" s="67">
        <v>3509</v>
      </c>
      <c r="F65" s="67" t="s">
        <v>165</v>
      </c>
      <c r="G65" s="67" t="s">
        <v>165</v>
      </c>
      <c r="H65" s="67" t="s">
        <v>165</v>
      </c>
      <c r="I65" s="67">
        <v>7425</v>
      </c>
      <c r="J65" s="67">
        <v>3916</v>
      </c>
      <c r="K65" s="68">
        <v>3509</v>
      </c>
    </row>
    <row r="66" spans="1:16" s="54" customFormat="1">
      <c r="A66" s="70" t="s">
        <v>166</v>
      </c>
      <c r="B66" s="73" t="s">
        <v>173</v>
      </c>
      <c r="C66" s="73">
        <v>872</v>
      </c>
      <c r="D66" s="73">
        <v>316</v>
      </c>
      <c r="E66" s="73">
        <v>556</v>
      </c>
      <c r="F66" s="73" t="s">
        <v>165</v>
      </c>
      <c r="G66" s="73" t="s">
        <v>165</v>
      </c>
      <c r="H66" s="73" t="s">
        <v>165</v>
      </c>
      <c r="I66" s="73">
        <v>872</v>
      </c>
      <c r="J66" s="73">
        <v>316</v>
      </c>
      <c r="K66" s="74">
        <v>556</v>
      </c>
      <c r="P66" s="69"/>
    </row>
    <row r="67" spans="1:16" s="69" customFormat="1">
      <c r="A67" s="64" t="s">
        <v>221</v>
      </c>
      <c r="B67" s="67" t="s">
        <v>222</v>
      </c>
      <c r="C67" s="67">
        <v>3531</v>
      </c>
      <c r="D67" s="67">
        <v>1767</v>
      </c>
      <c r="E67" s="67">
        <v>1764</v>
      </c>
      <c r="F67" s="67">
        <v>3531</v>
      </c>
      <c r="G67" s="67">
        <v>1767</v>
      </c>
      <c r="H67" s="67">
        <v>1764</v>
      </c>
      <c r="I67" s="67" t="s">
        <v>165</v>
      </c>
      <c r="J67" s="67" t="s">
        <v>165</v>
      </c>
      <c r="K67" s="68" t="s">
        <v>165</v>
      </c>
    </row>
    <row r="68" spans="1:16">
      <c r="A68" s="70" t="s">
        <v>166</v>
      </c>
      <c r="B68" s="73" t="s">
        <v>173</v>
      </c>
      <c r="C68" s="73">
        <v>660</v>
      </c>
      <c r="D68" s="73">
        <v>204</v>
      </c>
      <c r="E68" s="73">
        <v>456</v>
      </c>
      <c r="F68" s="73">
        <v>660</v>
      </c>
      <c r="G68" s="73">
        <v>204</v>
      </c>
      <c r="H68" s="73">
        <v>456</v>
      </c>
      <c r="I68" s="73" t="s">
        <v>165</v>
      </c>
      <c r="J68" s="73" t="s">
        <v>165</v>
      </c>
      <c r="K68" s="74" t="s">
        <v>165</v>
      </c>
      <c r="P68" s="69"/>
    </row>
    <row r="69" spans="1:16" s="69" customFormat="1">
      <c r="A69" s="64" t="s">
        <v>223</v>
      </c>
      <c r="B69" s="67" t="s">
        <v>224</v>
      </c>
      <c r="C69" s="67">
        <v>3824</v>
      </c>
      <c r="D69" s="67">
        <v>1859</v>
      </c>
      <c r="E69" s="67">
        <v>1965</v>
      </c>
      <c r="F69" s="67">
        <v>3824</v>
      </c>
      <c r="G69" s="67">
        <v>1859</v>
      </c>
      <c r="H69" s="67">
        <v>1965</v>
      </c>
      <c r="I69" s="67" t="s">
        <v>165</v>
      </c>
      <c r="J69" s="67" t="s">
        <v>165</v>
      </c>
      <c r="K69" s="68" t="s">
        <v>165</v>
      </c>
    </row>
    <row r="70" spans="1:16" s="54" customFormat="1">
      <c r="A70" s="70" t="s">
        <v>166</v>
      </c>
      <c r="B70" s="73" t="s">
        <v>173</v>
      </c>
      <c r="C70" s="73">
        <v>740</v>
      </c>
      <c r="D70" s="73">
        <v>208</v>
      </c>
      <c r="E70" s="73">
        <v>532</v>
      </c>
      <c r="F70" s="73">
        <v>740</v>
      </c>
      <c r="G70" s="73">
        <v>208</v>
      </c>
      <c r="H70" s="73">
        <v>532</v>
      </c>
      <c r="I70" s="73" t="s">
        <v>165</v>
      </c>
      <c r="J70" s="73" t="s">
        <v>165</v>
      </c>
      <c r="K70" s="74" t="s">
        <v>165</v>
      </c>
      <c r="P70" s="69"/>
    </row>
    <row r="71" spans="1:16" s="69" customFormat="1">
      <c r="A71" s="64" t="s">
        <v>225</v>
      </c>
      <c r="B71" s="67" t="s">
        <v>226</v>
      </c>
      <c r="C71" s="67">
        <v>5294</v>
      </c>
      <c r="D71" s="67">
        <v>2642</v>
      </c>
      <c r="E71" s="67">
        <v>2652</v>
      </c>
      <c r="F71" s="67" t="s">
        <v>165</v>
      </c>
      <c r="G71" s="67" t="s">
        <v>165</v>
      </c>
      <c r="H71" s="67" t="s">
        <v>165</v>
      </c>
      <c r="I71" s="67">
        <v>5294</v>
      </c>
      <c r="J71" s="67">
        <v>2642</v>
      </c>
      <c r="K71" s="68">
        <v>2652</v>
      </c>
    </row>
    <row r="72" spans="1:16">
      <c r="A72" s="70" t="s">
        <v>166</v>
      </c>
      <c r="B72" s="73" t="s">
        <v>173</v>
      </c>
      <c r="C72" s="73">
        <v>785</v>
      </c>
      <c r="D72" s="73">
        <v>263</v>
      </c>
      <c r="E72" s="73">
        <v>522</v>
      </c>
      <c r="F72" s="73" t="s">
        <v>165</v>
      </c>
      <c r="G72" s="73" t="s">
        <v>165</v>
      </c>
      <c r="H72" s="73" t="s">
        <v>165</v>
      </c>
      <c r="I72" s="73">
        <v>785</v>
      </c>
      <c r="J72" s="73">
        <v>263</v>
      </c>
      <c r="K72" s="74">
        <v>522</v>
      </c>
      <c r="P72" s="69"/>
    </row>
    <row r="73" spans="1:16" s="69" customFormat="1">
      <c r="A73" s="64" t="s">
        <v>227</v>
      </c>
      <c r="B73" s="67" t="s">
        <v>228</v>
      </c>
      <c r="C73" s="66">
        <v>6255</v>
      </c>
      <c r="D73" s="67">
        <v>3147</v>
      </c>
      <c r="E73" s="67">
        <v>3108</v>
      </c>
      <c r="F73" s="67" t="s">
        <v>165</v>
      </c>
      <c r="G73" s="67" t="s">
        <v>165</v>
      </c>
      <c r="H73" s="67" t="s">
        <v>165</v>
      </c>
      <c r="I73" s="67">
        <v>6255</v>
      </c>
      <c r="J73" s="67">
        <v>3147</v>
      </c>
      <c r="K73" s="68">
        <v>3108</v>
      </c>
    </row>
    <row r="74" spans="1:16">
      <c r="A74" s="70" t="s">
        <v>166</v>
      </c>
      <c r="B74" s="71">
        <f>C74/C73</f>
        <v>0.16418864908073541</v>
      </c>
      <c r="C74" s="72">
        <v>1027</v>
      </c>
      <c r="D74" s="73">
        <v>346</v>
      </c>
      <c r="E74" s="73">
        <v>681</v>
      </c>
      <c r="F74" s="73" t="s">
        <v>165</v>
      </c>
      <c r="G74" s="73" t="s">
        <v>165</v>
      </c>
      <c r="H74" s="73" t="s">
        <v>165</v>
      </c>
      <c r="I74" s="73">
        <v>1027</v>
      </c>
      <c r="J74" s="73">
        <v>346</v>
      </c>
      <c r="K74" s="74">
        <v>681</v>
      </c>
      <c r="P74" s="69"/>
    </row>
    <row r="75" spans="1:16" s="69" customFormat="1">
      <c r="A75" s="64" t="s">
        <v>229</v>
      </c>
      <c r="B75" s="65" t="s">
        <v>230</v>
      </c>
      <c r="C75" s="67">
        <v>33400</v>
      </c>
      <c r="D75" s="67">
        <v>16421</v>
      </c>
      <c r="E75" s="67">
        <v>16979</v>
      </c>
      <c r="F75" s="67">
        <v>14817</v>
      </c>
      <c r="G75" s="67">
        <v>7070</v>
      </c>
      <c r="H75" s="67">
        <v>7747</v>
      </c>
      <c r="I75" s="67">
        <v>18583</v>
      </c>
      <c r="J75" s="67">
        <v>9351</v>
      </c>
      <c r="K75" s="68">
        <v>9232</v>
      </c>
    </row>
    <row r="76" spans="1:16">
      <c r="A76" s="70" t="s">
        <v>166</v>
      </c>
      <c r="B76" s="73" t="s">
        <v>173</v>
      </c>
      <c r="C76" s="73">
        <v>5230</v>
      </c>
      <c r="D76" s="73">
        <v>1709</v>
      </c>
      <c r="E76" s="73">
        <v>3521</v>
      </c>
      <c r="F76" s="73">
        <v>2989</v>
      </c>
      <c r="G76" s="73">
        <v>938</v>
      </c>
      <c r="H76" s="73">
        <v>2051</v>
      </c>
      <c r="I76" s="73">
        <v>2241</v>
      </c>
      <c r="J76" s="73">
        <v>771</v>
      </c>
      <c r="K76" s="74">
        <v>1470</v>
      </c>
      <c r="P76" s="69"/>
    </row>
    <row r="77" spans="1:16" s="69" customFormat="1">
      <c r="A77" s="64" t="s">
        <v>231</v>
      </c>
      <c r="B77" s="67" t="s">
        <v>232</v>
      </c>
      <c r="C77" s="67">
        <v>9406</v>
      </c>
      <c r="D77" s="67">
        <v>4832</v>
      </c>
      <c r="E77" s="67">
        <v>4574</v>
      </c>
      <c r="F77" s="67">
        <v>3711</v>
      </c>
      <c r="G77" s="67">
        <v>1852</v>
      </c>
      <c r="H77" s="67">
        <v>1859</v>
      </c>
      <c r="I77" s="67">
        <v>5695</v>
      </c>
      <c r="J77" s="67">
        <v>2980</v>
      </c>
      <c r="K77" s="68">
        <v>2715</v>
      </c>
    </row>
    <row r="78" spans="1:16">
      <c r="A78" s="70" t="s">
        <v>166</v>
      </c>
      <c r="B78" s="73" t="s">
        <v>173</v>
      </c>
      <c r="C78" s="73">
        <v>1546</v>
      </c>
      <c r="D78" s="73">
        <v>493</v>
      </c>
      <c r="E78" s="73">
        <v>1053</v>
      </c>
      <c r="F78" s="73">
        <v>728</v>
      </c>
      <c r="G78" s="73">
        <v>223</v>
      </c>
      <c r="H78" s="73">
        <v>505</v>
      </c>
      <c r="I78" s="73">
        <v>818</v>
      </c>
      <c r="J78" s="73">
        <v>270</v>
      </c>
      <c r="K78" s="74">
        <v>548</v>
      </c>
      <c r="P78" s="69"/>
    </row>
    <row r="79" spans="1:16" s="69" customFormat="1">
      <c r="A79" s="64" t="s">
        <v>233</v>
      </c>
      <c r="B79" s="67" t="s">
        <v>234</v>
      </c>
      <c r="C79" s="66">
        <v>11491</v>
      </c>
      <c r="D79" s="67">
        <v>5714</v>
      </c>
      <c r="E79" s="67">
        <v>5777</v>
      </c>
      <c r="F79" s="67" t="s">
        <v>165</v>
      </c>
      <c r="G79" s="67" t="s">
        <v>165</v>
      </c>
      <c r="H79" s="67" t="s">
        <v>165</v>
      </c>
      <c r="I79" s="67">
        <v>11491</v>
      </c>
      <c r="J79" s="67">
        <v>5714</v>
      </c>
      <c r="K79" s="68">
        <v>5777</v>
      </c>
    </row>
    <row r="80" spans="1:16">
      <c r="A80" s="70" t="s">
        <v>166</v>
      </c>
      <c r="B80" s="71">
        <f>C80/C79</f>
        <v>0.13932642937951439</v>
      </c>
      <c r="C80" s="72">
        <v>1601</v>
      </c>
      <c r="D80" s="73">
        <v>500</v>
      </c>
      <c r="E80" s="73">
        <v>1101</v>
      </c>
      <c r="F80" s="73" t="s">
        <v>165</v>
      </c>
      <c r="G80" s="73" t="s">
        <v>165</v>
      </c>
      <c r="H80" s="73" t="s">
        <v>165</v>
      </c>
      <c r="I80" s="73">
        <v>1601</v>
      </c>
      <c r="J80" s="73">
        <v>500</v>
      </c>
      <c r="K80" s="74">
        <v>1101</v>
      </c>
      <c r="P80" s="69"/>
    </row>
    <row r="81" spans="1:16" s="69" customFormat="1">
      <c r="A81" s="64" t="s">
        <v>235</v>
      </c>
      <c r="B81" s="67" t="s">
        <v>236</v>
      </c>
      <c r="C81" s="67">
        <v>3420</v>
      </c>
      <c r="D81" s="67">
        <v>1690</v>
      </c>
      <c r="E81" s="67">
        <v>1730</v>
      </c>
      <c r="F81" s="67" t="s">
        <v>165</v>
      </c>
      <c r="G81" s="67" t="s">
        <v>165</v>
      </c>
      <c r="H81" s="67" t="s">
        <v>165</v>
      </c>
      <c r="I81" s="67">
        <v>3420</v>
      </c>
      <c r="J81" s="67">
        <v>1690</v>
      </c>
      <c r="K81" s="68">
        <v>1730</v>
      </c>
    </row>
    <row r="82" spans="1:16">
      <c r="A82" s="70" t="s">
        <v>166</v>
      </c>
      <c r="B82" s="73" t="s">
        <v>173</v>
      </c>
      <c r="C82" s="73">
        <v>583</v>
      </c>
      <c r="D82" s="73">
        <v>180</v>
      </c>
      <c r="E82" s="73">
        <v>403</v>
      </c>
      <c r="F82" s="73" t="s">
        <v>165</v>
      </c>
      <c r="G82" s="73" t="s">
        <v>165</v>
      </c>
      <c r="H82" s="73" t="s">
        <v>165</v>
      </c>
      <c r="I82" s="73">
        <v>583</v>
      </c>
      <c r="J82" s="73">
        <v>180</v>
      </c>
      <c r="K82" s="74">
        <v>403</v>
      </c>
      <c r="P82" s="69"/>
    </row>
    <row r="83" spans="1:16" s="69" customFormat="1">
      <c r="A83" s="64" t="s">
        <v>237</v>
      </c>
      <c r="B83" s="67" t="s">
        <v>238</v>
      </c>
      <c r="C83" s="66">
        <v>15908</v>
      </c>
      <c r="D83" s="67">
        <v>7821</v>
      </c>
      <c r="E83" s="67">
        <v>8087</v>
      </c>
      <c r="F83" s="67" t="s">
        <v>165</v>
      </c>
      <c r="G83" s="67" t="s">
        <v>165</v>
      </c>
      <c r="H83" s="67" t="s">
        <v>165</v>
      </c>
      <c r="I83" s="67">
        <v>15908</v>
      </c>
      <c r="J83" s="67">
        <v>7821</v>
      </c>
      <c r="K83" s="68">
        <v>8087</v>
      </c>
    </row>
    <row r="84" spans="1:16">
      <c r="A84" s="70" t="s">
        <v>166</v>
      </c>
      <c r="B84" s="71">
        <f>C84/C83</f>
        <v>0.13119185315564497</v>
      </c>
      <c r="C84" s="72">
        <v>2087</v>
      </c>
      <c r="D84" s="73">
        <v>717</v>
      </c>
      <c r="E84" s="73">
        <v>1370</v>
      </c>
      <c r="F84" s="73" t="s">
        <v>165</v>
      </c>
      <c r="G84" s="73" t="s">
        <v>165</v>
      </c>
      <c r="H84" s="73" t="s">
        <v>165</v>
      </c>
      <c r="I84" s="73">
        <v>2087</v>
      </c>
      <c r="J84" s="73">
        <v>717</v>
      </c>
      <c r="K84" s="74">
        <v>1370</v>
      </c>
      <c r="P84" s="69"/>
    </row>
    <row r="85" spans="1:16" s="69" customFormat="1">
      <c r="A85" s="64" t="s">
        <v>239</v>
      </c>
      <c r="B85" s="67" t="s">
        <v>240</v>
      </c>
      <c r="C85" s="67">
        <v>4248</v>
      </c>
      <c r="D85" s="67">
        <v>2118</v>
      </c>
      <c r="E85" s="67">
        <v>2130</v>
      </c>
      <c r="F85" s="67" t="s">
        <v>165</v>
      </c>
      <c r="G85" s="67" t="s">
        <v>165</v>
      </c>
      <c r="H85" s="67" t="s">
        <v>165</v>
      </c>
      <c r="I85" s="67">
        <v>4248</v>
      </c>
      <c r="J85" s="67">
        <v>2118</v>
      </c>
      <c r="K85" s="68">
        <v>2130</v>
      </c>
    </row>
    <row r="86" spans="1:16">
      <c r="A86" s="70" t="s">
        <v>166</v>
      </c>
      <c r="B86" s="73" t="s">
        <v>173</v>
      </c>
      <c r="C86" s="73">
        <v>584</v>
      </c>
      <c r="D86" s="73">
        <v>186</v>
      </c>
      <c r="E86" s="73">
        <v>398</v>
      </c>
      <c r="F86" s="73" t="s">
        <v>165</v>
      </c>
      <c r="G86" s="73" t="s">
        <v>165</v>
      </c>
      <c r="H86" s="73" t="s">
        <v>165</v>
      </c>
      <c r="I86" s="73">
        <v>584</v>
      </c>
      <c r="J86" s="73">
        <v>186</v>
      </c>
      <c r="K86" s="74">
        <v>398</v>
      </c>
      <c r="P86" s="69"/>
    </row>
    <row r="87" spans="1:16" s="69" customFormat="1">
      <c r="A87" s="64" t="s">
        <v>241</v>
      </c>
      <c r="B87" s="67" t="s">
        <v>242</v>
      </c>
      <c r="C87" s="67">
        <v>2274</v>
      </c>
      <c r="D87" s="67">
        <v>1157</v>
      </c>
      <c r="E87" s="67">
        <v>1117</v>
      </c>
      <c r="F87" s="67" t="s">
        <v>165</v>
      </c>
      <c r="G87" s="67" t="s">
        <v>165</v>
      </c>
      <c r="H87" s="67" t="s">
        <v>165</v>
      </c>
      <c r="I87" s="67">
        <v>2274</v>
      </c>
      <c r="J87" s="67">
        <v>1157</v>
      </c>
      <c r="K87" s="68">
        <v>1117</v>
      </c>
    </row>
    <row r="88" spans="1:16">
      <c r="A88" s="70" t="s">
        <v>166</v>
      </c>
      <c r="B88" s="73" t="s">
        <v>173</v>
      </c>
      <c r="C88" s="73">
        <v>327</v>
      </c>
      <c r="D88" s="73">
        <v>113</v>
      </c>
      <c r="E88" s="73">
        <v>214</v>
      </c>
      <c r="F88" s="73" t="s">
        <v>165</v>
      </c>
      <c r="G88" s="73" t="s">
        <v>165</v>
      </c>
      <c r="H88" s="73" t="s">
        <v>165</v>
      </c>
      <c r="I88" s="73">
        <v>327</v>
      </c>
      <c r="J88" s="73">
        <v>113</v>
      </c>
      <c r="K88" s="74">
        <v>214</v>
      </c>
      <c r="P88" s="69"/>
    </row>
    <row r="89" spans="1:16" s="69" customFormat="1">
      <c r="A89" s="64" t="s">
        <v>243</v>
      </c>
      <c r="B89" s="67" t="s">
        <v>244</v>
      </c>
      <c r="C89" s="67">
        <v>12813</v>
      </c>
      <c r="D89" s="67">
        <v>6383</v>
      </c>
      <c r="E89" s="67">
        <v>6430</v>
      </c>
      <c r="F89" s="67" t="s">
        <v>165</v>
      </c>
      <c r="G89" s="67" t="s">
        <v>165</v>
      </c>
      <c r="H89" s="67" t="s">
        <v>165</v>
      </c>
      <c r="I89" s="67">
        <v>12813</v>
      </c>
      <c r="J89" s="67">
        <v>6383</v>
      </c>
      <c r="K89" s="68">
        <v>6430</v>
      </c>
    </row>
    <row r="90" spans="1:16">
      <c r="A90" s="70" t="s">
        <v>166</v>
      </c>
      <c r="B90" s="73" t="s">
        <v>173</v>
      </c>
      <c r="C90" s="73">
        <v>1510</v>
      </c>
      <c r="D90" s="73">
        <v>532</v>
      </c>
      <c r="E90" s="73">
        <v>978</v>
      </c>
      <c r="F90" s="73" t="s">
        <v>165</v>
      </c>
      <c r="G90" s="73" t="s">
        <v>165</v>
      </c>
      <c r="H90" s="73" t="s">
        <v>165</v>
      </c>
      <c r="I90" s="73">
        <v>1510</v>
      </c>
      <c r="J90" s="73">
        <v>532</v>
      </c>
      <c r="K90" s="74">
        <v>978</v>
      </c>
      <c r="P90" s="69"/>
    </row>
    <row r="91" spans="1:16" s="69" customFormat="1">
      <c r="A91" s="64" t="s">
        <v>245</v>
      </c>
      <c r="B91" s="67" t="s">
        <v>246</v>
      </c>
      <c r="C91" s="66">
        <v>23744</v>
      </c>
      <c r="D91" s="67">
        <v>11514</v>
      </c>
      <c r="E91" s="67">
        <v>12230</v>
      </c>
      <c r="F91" s="67">
        <v>23744</v>
      </c>
      <c r="G91" s="67">
        <v>11514</v>
      </c>
      <c r="H91" s="67">
        <v>12230</v>
      </c>
      <c r="I91" s="67" t="s">
        <v>165</v>
      </c>
      <c r="J91" s="67" t="s">
        <v>165</v>
      </c>
      <c r="K91" s="68" t="s">
        <v>165</v>
      </c>
    </row>
    <row r="92" spans="1:16">
      <c r="A92" s="70" t="s">
        <v>166</v>
      </c>
      <c r="B92" s="71">
        <f>C92/C91</f>
        <v>0.18392014824797845</v>
      </c>
      <c r="C92" s="72">
        <v>4367</v>
      </c>
      <c r="D92" s="73">
        <v>1435</v>
      </c>
      <c r="E92" s="73">
        <v>2932</v>
      </c>
      <c r="F92" s="73">
        <v>4367</v>
      </c>
      <c r="G92" s="73">
        <v>1435</v>
      </c>
      <c r="H92" s="73">
        <v>2932</v>
      </c>
      <c r="I92" s="73" t="s">
        <v>165</v>
      </c>
      <c r="J92" s="73" t="s">
        <v>165</v>
      </c>
      <c r="K92" s="74" t="s">
        <v>165</v>
      </c>
      <c r="P92" s="69"/>
    </row>
    <row r="93" spans="1:16" s="69" customFormat="1">
      <c r="A93" s="64" t="s">
        <v>245</v>
      </c>
      <c r="B93" s="67" t="s">
        <v>247</v>
      </c>
      <c r="C93" s="67">
        <v>15550</v>
      </c>
      <c r="D93" s="67">
        <v>7872</v>
      </c>
      <c r="E93" s="67">
        <v>7678</v>
      </c>
      <c r="F93" s="67" t="s">
        <v>165</v>
      </c>
      <c r="G93" s="67" t="s">
        <v>165</v>
      </c>
      <c r="H93" s="67" t="s">
        <v>165</v>
      </c>
      <c r="I93" s="67">
        <v>15550</v>
      </c>
      <c r="J93" s="67">
        <v>7872</v>
      </c>
      <c r="K93" s="68">
        <v>7678</v>
      </c>
    </row>
    <row r="94" spans="1:16">
      <c r="A94" s="70" t="s">
        <v>166</v>
      </c>
      <c r="B94" s="73" t="s">
        <v>173</v>
      </c>
      <c r="C94" s="73">
        <v>1938</v>
      </c>
      <c r="D94" s="73">
        <v>661</v>
      </c>
      <c r="E94" s="73">
        <v>1277</v>
      </c>
      <c r="F94" s="73" t="s">
        <v>165</v>
      </c>
      <c r="G94" s="73" t="s">
        <v>165</v>
      </c>
      <c r="H94" s="73" t="s">
        <v>165</v>
      </c>
      <c r="I94" s="73">
        <v>1938</v>
      </c>
      <c r="J94" s="73">
        <v>661</v>
      </c>
      <c r="K94" s="74">
        <v>1277</v>
      </c>
      <c r="P94" s="69"/>
    </row>
    <row r="95" spans="1:16" s="69" customFormat="1">
      <c r="A95" s="64" t="s">
        <v>248</v>
      </c>
      <c r="B95" s="67" t="s">
        <v>249</v>
      </c>
      <c r="C95" s="67">
        <v>10673</v>
      </c>
      <c r="D95" s="67">
        <v>5425</v>
      </c>
      <c r="E95" s="67">
        <v>5248</v>
      </c>
      <c r="F95" s="67" t="s">
        <v>165</v>
      </c>
      <c r="G95" s="67" t="s">
        <v>165</v>
      </c>
      <c r="H95" s="67" t="s">
        <v>165</v>
      </c>
      <c r="I95" s="67">
        <v>10673</v>
      </c>
      <c r="J95" s="67">
        <v>5425</v>
      </c>
      <c r="K95" s="68">
        <v>5248</v>
      </c>
    </row>
    <row r="96" spans="1:16">
      <c r="A96" s="70" t="s">
        <v>166</v>
      </c>
      <c r="B96" s="73" t="s">
        <v>173</v>
      </c>
      <c r="C96" s="73">
        <v>1418</v>
      </c>
      <c r="D96" s="73">
        <v>489</v>
      </c>
      <c r="E96" s="73">
        <v>929</v>
      </c>
      <c r="F96" s="73" t="s">
        <v>165</v>
      </c>
      <c r="G96" s="73" t="s">
        <v>165</v>
      </c>
      <c r="H96" s="73" t="s">
        <v>165</v>
      </c>
      <c r="I96" s="73">
        <v>1418</v>
      </c>
      <c r="J96" s="73">
        <v>489</v>
      </c>
      <c r="K96" s="74">
        <v>929</v>
      </c>
      <c r="P96" s="69"/>
    </row>
    <row r="97" spans="1:16" s="69" customFormat="1">
      <c r="A97" s="64" t="s">
        <v>250</v>
      </c>
      <c r="B97" s="65" t="s">
        <v>251</v>
      </c>
      <c r="C97" s="67">
        <v>1323</v>
      </c>
      <c r="D97" s="67">
        <v>639</v>
      </c>
      <c r="E97" s="67">
        <v>684</v>
      </c>
      <c r="F97" s="67">
        <v>1323</v>
      </c>
      <c r="G97" s="67">
        <v>639</v>
      </c>
      <c r="H97" s="67">
        <v>684</v>
      </c>
      <c r="I97" s="67" t="s">
        <v>165</v>
      </c>
      <c r="J97" s="67" t="s">
        <v>165</v>
      </c>
      <c r="K97" s="68" t="s">
        <v>165</v>
      </c>
    </row>
    <row r="98" spans="1:16">
      <c r="A98" s="70" t="s">
        <v>166</v>
      </c>
      <c r="B98" s="73" t="s">
        <v>173</v>
      </c>
      <c r="C98" s="73">
        <v>253</v>
      </c>
      <c r="D98" s="73">
        <v>78</v>
      </c>
      <c r="E98" s="73">
        <v>175</v>
      </c>
      <c r="F98" s="73">
        <v>253</v>
      </c>
      <c r="G98" s="73">
        <v>78</v>
      </c>
      <c r="H98" s="73">
        <v>175</v>
      </c>
      <c r="I98" s="73" t="s">
        <v>165</v>
      </c>
      <c r="J98" s="73" t="s">
        <v>165</v>
      </c>
      <c r="K98" s="74" t="s">
        <v>165</v>
      </c>
      <c r="P98" s="69"/>
    </row>
    <row r="99" spans="1:16" s="69" customFormat="1">
      <c r="A99" s="64" t="s">
        <v>252</v>
      </c>
      <c r="B99" s="67" t="s">
        <v>253</v>
      </c>
      <c r="C99" s="66">
        <v>38650</v>
      </c>
      <c r="D99" s="67">
        <v>18730</v>
      </c>
      <c r="E99" s="67">
        <v>19920</v>
      </c>
      <c r="F99" s="67">
        <v>38650</v>
      </c>
      <c r="G99" s="67">
        <v>18730</v>
      </c>
      <c r="H99" s="67">
        <v>19920</v>
      </c>
      <c r="I99" s="67" t="s">
        <v>165</v>
      </c>
      <c r="J99" s="67" t="s">
        <v>165</v>
      </c>
      <c r="K99" s="68" t="s">
        <v>165</v>
      </c>
    </row>
    <row r="100" spans="1:16">
      <c r="A100" s="70" t="s">
        <v>166</v>
      </c>
      <c r="B100" s="71">
        <f>C100/C99</f>
        <v>0.1753169469598965</v>
      </c>
      <c r="C100" s="72">
        <v>6776</v>
      </c>
      <c r="D100" s="73">
        <v>2014</v>
      </c>
      <c r="E100" s="73">
        <v>4762</v>
      </c>
      <c r="F100" s="73">
        <v>6776</v>
      </c>
      <c r="G100" s="73">
        <v>2014</v>
      </c>
      <c r="H100" s="73">
        <v>4762</v>
      </c>
      <c r="I100" s="73" t="s">
        <v>165</v>
      </c>
      <c r="J100" s="73" t="s">
        <v>165</v>
      </c>
      <c r="K100" s="74" t="s">
        <v>165</v>
      </c>
      <c r="P100" s="69"/>
    </row>
    <row r="101" spans="1:16" s="69" customFormat="1">
      <c r="A101" s="64" t="s">
        <v>252</v>
      </c>
      <c r="B101" s="67" t="s">
        <v>254</v>
      </c>
      <c r="C101" s="67">
        <v>11241</v>
      </c>
      <c r="D101" s="67">
        <v>5754</v>
      </c>
      <c r="E101" s="67">
        <v>5487</v>
      </c>
      <c r="F101" s="67" t="s">
        <v>165</v>
      </c>
      <c r="G101" s="67" t="s">
        <v>165</v>
      </c>
      <c r="H101" s="67" t="s">
        <v>165</v>
      </c>
      <c r="I101" s="67">
        <v>11241</v>
      </c>
      <c r="J101" s="67">
        <v>5754</v>
      </c>
      <c r="K101" s="68">
        <v>5487</v>
      </c>
    </row>
    <row r="102" spans="1:16">
      <c r="A102" s="70" t="s">
        <v>166</v>
      </c>
      <c r="B102" s="73" t="s">
        <v>173</v>
      </c>
      <c r="C102" s="73">
        <v>1357</v>
      </c>
      <c r="D102" s="73">
        <v>419</v>
      </c>
      <c r="E102" s="73">
        <v>938</v>
      </c>
      <c r="F102" s="73" t="s">
        <v>165</v>
      </c>
      <c r="G102" s="73" t="s">
        <v>165</v>
      </c>
      <c r="H102" s="73" t="s">
        <v>165</v>
      </c>
      <c r="I102" s="73">
        <v>1357</v>
      </c>
      <c r="J102" s="73">
        <v>419</v>
      </c>
      <c r="K102" s="74">
        <v>938</v>
      </c>
      <c r="P102" s="69"/>
    </row>
    <row r="103" spans="1:16" s="69" customFormat="1">
      <c r="A103" s="64" t="s">
        <v>255</v>
      </c>
      <c r="B103" s="67" t="s">
        <v>256</v>
      </c>
      <c r="C103" s="66">
        <v>35388</v>
      </c>
      <c r="D103" s="67">
        <v>17127</v>
      </c>
      <c r="E103" s="67">
        <v>18261</v>
      </c>
      <c r="F103" s="67">
        <v>35388</v>
      </c>
      <c r="G103" s="67">
        <v>17127</v>
      </c>
      <c r="H103" s="67">
        <v>18261</v>
      </c>
      <c r="I103" s="67" t="s">
        <v>165</v>
      </c>
      <c r="J103" s="67" t="s">
        <v>165</v>
      </c>
      <c r="K103" s="68" t="s">
        <v>165</v>
      </c>
    </row>
    <row r="104" spans="1:16">
      <c r="A104" s="70" t="s">
        <v>166</v>
      </c>
      <c r="B104" s="71">
        <f>C104/C103</f>
        <v>0.19192946761614108</v>
      </c>
      <c r="C104" s="72">
        <v>6792</v>
      </c>
      <c r="D104" s="73">
        <v>2091</v>
      </c>
      <c r="E104" s="73">
        <v>4701</v>
      </c>
      <c r="F104" s="73">
        <v>6792</v>
      </c>
      <c r="G104" s="73">
        <v>2091</v>
      </c>
      <c r="H104" s="73">
        <v>4701</v>
      </c>
      <c r="I104" s="73" t="s">
        <v>165</v>
      </c>
      <c r="J104" s="73" t="s">
        <v>165</v>
      </c>
      <c r="K104" s="74" t="s">
        <v>165</v>
      </c>
      <c r="P104" s="69"/>
    </row>
    <row r="105" spans="1:16" s="69" customFormat="1">
      <c r="A105" s="64" t="s">
        <v>257</v>
      </c>
      <c r="B105" s="67" t="s">
        <v>258</v>
      </c>
      <c r="C105" s="67">
        <v>4731</v>
      </c>
      <c r="D105" s="67">
        <v>2388</v>
      </c>
      <c r="E105" s="67">
        <v>2343</v>
      </c>
      <c r="F105" s="67" t="s">
        <v>165</v>
      </c>
      <c r="G105" s="67" t="s">
        <v>165</v>
      </c>
      <c r="H105" s="67" t="s">
        <v>165</v>
      </c>
      <c r="I105" s="67">
        <v>4731</v>
      </c>
      <c r="J105" s="67">
        <v>2388</v>
      </c>
      <c r="K105" s="68">
        <v>2343</v>
      </c>
    </row>
    <row r="106" spans="1:16">
      <c r="A106" s="70" t="s">
        <v>166</v>
      </c>
      <c r="B106" s="73" t="s">
        <v>173</v>
      </c>
      <c r="C106" s="73">
        <v>600</v>
      </c>
      <c r="D106" s="73">
        <v>179</v>
      </c>
      <c r="E106" s="73">
        <v>421</v>
      </c>
      <c r="F106" s="73" t="s">
        <v>165</v>
      </c>
      <c r="G106" s="73" t="s">
        <v>165</v>
      </c>
      <c r="H106" s="73" t="s">
        <v>165</v>
      </c>
      <c r="I106" s="73">
        <v>600</v>
      </c>
      <c r="J106" s="73">
        <v>179</v>
      </c>
      <c r="K106" s="74">
        <v>421</v>
      </c>
      <c r="P106" s="69"/>
    </row>
    <row r="107" spans="1:16" s="69" customFormat="1">
      <c r="A107" s="64" t="s">
        <v>259</v>
      </c>
      <c r="B107" s="67" t="s">
        <v>260</v>
      </c>
      <c r="C107" s="67">
        <v>6213</v>
      </c>
      <c r="D107" s="67">
        <v>3110</v>
      </c>
      <c r="E107" s="67">
        <v>3103</v>
      </c>
      <c r="F107" s="67" t="s">
        <v>165</v>
      </c>
      <c r="G107" s="67" t="s">
        <v>165</v>
      </c>
      <c r="H107" s="67" t="s">
        <v>165</v>
      </c>
      <c r="I107" s="67">
        <v>6213</v>
      </c>
      <c r="J107" s="67">
        <v>3110</v>
      </c>
      <c r="K107" s="68">
        <v>3103</v>
      </c>
    </row>
    <row r="108" spans="1:16">
      <c r="A108" s="70" t="s">
        <v>166</v>
      </c>
      <c r="B108" s="73" t="s">
        <v>173</v>
      </c>
      <c r="C108" s="73">
        <v>775</v>
      </c>
      <c r="D108" s="73">
        <v>280</v>
      </c>
      <c r="E108" s="73">
        <v>495</v>
      </c>
      <c r="F108" s="73" t="s">
        <v>165</v>
      </c>
      <c r="G108" s="73" t="s">
        <v>165</v>
      </c>
      <c r="H108" s="73" t="s">
        <v>165</v>
      </c>
      <c r="I108" s="73">
        <v>775</v>
      </c>
      <c r="J108" s="73">
        <v>280</v>
      </c>
      <c r="K108" s="74">
        <v>495</v>
      </c>
      <c r="P108" s="69"/>
    </row>
    <row r="109" spans="1:16" s="69" customFormat="1">
      <c r="A109" s="64" t="s">
        <v>261</v>
      </c>
      <c r="B109" s="67" t="s">
        <v>262</v>
      </c>
      <c r="C109" s="67">
        <v>4642</v>
      </c>
      <c r="D109" s="67">
        <v>2345</v>
      </c>
      <c r="E109" s="67">
        <v>2297</v>
      </c>
      <c r="F109" s="67" t="s">
        <v>165</v>
      </c>
      <c r="G109" s="67" t="s">
        <v>165</v>
      </c>
      <c r="H109" s="67" t="s">
        <v>165</v>
      </c>
      <c r="I109" s="67">
        <v>4642</v>
      </c>
      <c r="J109" s="67">
        <v>2345</v>
      </c>
      <c r="K109" s="68">
        <v>2297</v>
      </c>
    </row>
    <row r="110" spans="1:16">
      <c r="A110" s="70" t="s">
        <v>166</v>
      </c>
      <c r="B110" s="73" t="s">
        <v>173</v>
      </c>
      <c r="C110" s="73">
        <v>762</v>
      </c>
      <c r="D110" s="73">
        <v>265</v>
      </c>
      <c r="E110" s="73">
        <v>497</v>
      </c>
      <c r="F110" s="73" t="s">
        <v>165</v>
      </c>
      <c r="G110" s="73" t="s">
        <v>165</v>
      </c>
      <c r="H110" s="73" t="s">
        <v>165</v>
      </c>
      <c r="I110" s="73">
        <v>762</v>
      </c>
      <c r="J110" s="73">
        <v>265</v>
      </c>
      <c r="K110" s="74">
        <v>497</v>
      </c>
      <c r="P110" s="69"/>
    </row>
    <row r="111" spans="1:16" s="69" customFormat="1">
      <c r="A111" s="64" t="s">
        <v>263</v>
      </c>
      <c r="B111" s="67" t="s">
        <v>264</v>
      </c>
      <c r="C111" s="67">
        <v>5139</v>
      </c>
      <c r="D111" s="67">
        <v>2639</v>
      </c>
      <c r="E111" s="67">
        <v>2500</v>
      </c>
      <c r="F111" s="67" t="s">
        <v>165</v>
      </c>
      <c r="G111" s="67" t="s">
        <v>165</v>
      </c>
      <c r="H111" s="67" t="s">
        <v>165</v>
      </c>
      <c r="I111" s="67">
        <v>5139</v>
      </c>
      <c r="J111" s="67">
        <v>2639</v>
      </c>
      <c r="K111" s="68">
        <v>2500</v>
      </c>
    </row>
    <row r="112" spans="1:16">
      <c r="A112" s="70" t="s">
        <v>166</v>
      </c>
      <c r="B112" s="73" t="s">
        <v>173</v>
      </c>
      <c r="C112" s="73">
        <v>803</v>
      </c>
      <c r="D112" s="73">
        <v>293</v>
      </c>
      <c r="E112" s="73">
        <v>510</v>
      </c>
      <c r="F112" s="73" t="s">
        <v>165</v>
      </c>
      <c r="G112" s="73" t="s">
        <v>165</v>
      </c>
      <c r="H112" s="73" t="s">
        <v>165</v>
      </c>
      <c r="I112" s="73">
        <v>803</v>
      </c>
      <c r="J112" s="73">
        <v>293</v>
      </c>
      <c r="K112" s="74">
        <v>510</v>
      </c>
      <c r="P112" s="69"/>
    </row>
    <row r="113" spans="1:16" s="69" customFormat="1">
      <c r="A113" s="64" t="s">
        <v>265</v>
      </c>
      <c r="B113" s="67" t="s">
        <v>266</v>
      </c>
      <c r="C113" s="67">
        <v>3660</v>
      </c>
      <c r="D113" s="67">
        <v>1897</v>
      </c>
      <c r="E113" s="67">
        <v>1763</v>
      </c>
      <c r="F113" s="67" t="s">
        <v>165</v>
      </c>
      <c r="G113" s="67" t="s">
        <v>165</v>
      </c>
      <c r="H113" s="67" t="s">
        <v>165</v>
      </c>
      <c r="I113" s="67">
        <v>3660</v>
      </c>
      <c r="J113" s="67">
        <v>1897</v>
      </c>
      <c r="K113" s="68">
        <v>1763</v>
      </c>
    </row>
    <row r="114" spans="1:16">
      <c r="A114" s="70" t="s">
        <v>166</v>
      </c>
      <c r="B114" s="73" t="s">
        <v>173</v>
      </c>
      <c r="C114" s="73">
        <v>484</v>
      </c>
      <c r="D114" s="73">
        <v>190</v>
      </c>
      <c r="E114" s="73">
        <v>294</v>
      </c>
      <c r="F114" s="73" t="s">
        <v>165</v>
      </c>
      <c r="G114" s="73" t="s">
        <v>165</v>
      </c>
      <c r="H114" s="73" t="s">
        <v>165</v>
      </c>
      <c r="I114" s="73">
        <v>484</v>
      </c>
      <c r="J114" s="73">
        <v>190</v>
      </c>
      <c r="K114" s="74">
        <v>294</v>
      </c>
      <c r="P114" s="69"/>
    </row>
    <row r="115" spans="1:16" s="69" customFormat="1">
      <c r="A115" s="64" t="s">
        <v>267</v>
      </c>
      <c r="B115" s="67" t="s">
        <v>268</v>
      </c>
      <c r="C115" s="67">
        <v>6408</v>
      </c>
      <c r="D115" s="67">
        <v>3237</v>
      </c>
      <c r="E115" s="67">
        <v>3171</v>
      </c>
      <c r="F115" s="67" t="s">
        <v>165</v>
      </c>
      <c r="G115" s="67" t="s">
        <v>165</v>
      </c>
      <c r="H115" s="67" t="s">
        <v>165</v>
      </c>
      <c r="I115" s="67">
        <v>6408</v>
      </c>
      <c r="J115" s="67">
        <v>3237</v>
      </c>
      <c r="K115" s="68">
        <v>3171</v>
      </c>
    </row>
    <row r="116" spans="1:16">
      <c r="A116" s="70" t="s">
        <v>166</v>
      </c>
      <c r="B116" s="73" t="s">
        <v>173</v>
      </c>
      <c r="C116" s="73">
        <v>927</v>
      </c>
      <c r="D116" s="73">
        <v>284</v>
      </c>
      <c r="E116" s="73">
        <v>643</v>
      </c>
      <c r="F116" s="73" t="s">
        <v>165</v>
      </c>
      <c r="G116" s="73" t="s">
        <v>165</v>
      </c>
      <c r="H116" s="73" t="s">
        <v>165</v>
      </c>
      <c r="I116" s="73">
        <v>927</v>
      </c>
      <c r="J116" s="73">
        <v>284</v>
      </c>
      <c r="K116" s="74">
        <v>643</v>
      </c>
      <c r="P116" s="69"/>
    </row>
    <row r="117" spans="1:16" s="69" customFormat="1">
      <c r="A117" s="64" t="s">
        <v>269</v>
      </c>
      <c r="B117" s="67" t="s">
        <v>270</v>
      </c>
      <c r="C117" s="67">
        <v>15337</v>
      </c>
      <c r="D117" s="67">
        <v>7725</v>
      </c>
      <c r="E117" s="67">
        <v>7612</v>
      </c>
      <c r="F117" s="67" t="s">
        <v>165</v>
      </c>
      <c r="G117" s="67" t="s">
        <v>165</v>
      </c>
      <c r="H117" s="67" t="s">
        <v>165</v>
      </c>
      <c r="I117" s="67">
        <v>15337</v>
      </c>
      <c r="J117" s="67">
        <v>7725</v>
      </c>
      <c r="K117" s="68">
        <v>7612</v>
      </c>
    </row>
    <row r="118" spans="1:16">
      <c r="A118" s="70" t="s">
        <v>166</v>
      </c>
      <c r="B118" s="73" t="s">
        <v>173</v>
      </c>
      <c r="C118" s="73">
        <v>1597</v>
      </c>
      <c r="D118" s="73">
        <v>547</v>
      </c>
      <c r="E118" s="73">
        <v>1050</v>
      </c>
      <c r="F118" s="73" t="s">
        <v>165</v>
      </c>
      <c r="G118" s="73" t="s">
        <v>165</v>
      </c>
      <c r="H118" s="73" t="s">
        <v>165</v>
      </c>
      <c r="I118" s="73">
        <v>1597</v>
      </c>
      <c r="J118" s="73">
        <v>547</v>
      </c>
      <c r="K118" s="74">
        <v>1050</v>
      </c>
      <c r="P118" s="69"/>
    </row>
    <row r="119" spans="1:16" s="69" customFormat="1">
      <c r="A119" s="64" t="s">
        <v>271</v>
      </c>
      <c r="B119" s="65" t="s">
        <v>272</v>
      </c>
      <c r="C119" s="67">
        <v>3789</v>
      </c>
      <c r="D119" s="67">
        <v>1815</v>
      </c>
      <c r="E119" s="67">
        <v>1974</v>
      </c>
      <c r="F119" s="67">
        <v>3789</v>
      </c>
      <c r="G119" s="67">
        <v>1815</v>
      </c>
      <c r="H119" s="67">
        <v>1974</v>
      </c>
      <c r="I119" s="67" t="s">
        <v>165</v>
      </c>
      <c r="J119" s="67" t="s">
        <v>165</v>
      </c>
      <c r="K119" s="68" t="s">
        <v>165</v>
      </c>
    </row>
    <row r="120" spans="1:16">
      <c r="A120" s="70" t="s">
        <v>166</v>
      </c>
      <c r="B120" s="73" t="s">
        <v>173</v>
      </c>
      <c r="C120" s="73">
        <v>805</v>
      </c>
      <c r="D120" s="73">
        <v>252</v>
      </c>
      <c r="E120" s="73">
        <v>553</v>
      </c>
      <c r="F120" s="73">
        <v>805</v>
      </c>
      <c r="G120" s="73">
        <v>252</v>
      </c>
      <c r="H120" s="73">
        <v>553</v>
      </c>
      <c r="I120" s="73" t="s">
        <v>165</v>
      </c>
      <c r="J120" s="73" t="s">
        <v>165</v>
      </c>
      <c r="K120" s="74" t="s">
        <v>165</v>
      </c>
      <c r="P120" s="69"/>
    </row>
    <row r="121" spans="1:16" s="69" customFormat="1">
      <c r="A121" s="64" t="s">
        <v>273</v>
      </c>
      <c r="B121" s="67" t="s">
        <v>274</v>
      </c>
      <c r="C121" s="67">
        <v>11977</v>
      </c>
      <c r="D121" s="67">
        <v>6021</v>
      </c>
      <c r="E121" s="67">
        <v>5956</v>
      </c>
      <c r="F121" s="67" t="s">
        <v>165</v>
      </c>
      <c r="G121" s="67" t="s">
        <v>165</v>
      </c>
      <c r="H121" s="67" t="s">
        <v>165</v>
      </c>
      <c r="I121" s="67">
        <v>11977</v>
      </c>
      <c r="J121" s="67">
        <v>6021</v>
      </c>
      <c r="K121" s="68">
        <v>5956</v>
      </c>
    </row>
    <row r="122" spans="1:16">
      <c r="A122" s="70" t="s">
        <v>166</v>
      </c>
      <c r="B122" s="73" t="s">
        <v>173</v>
      </c>
      <c r="C122" s="73">
        <v>1563</v>
      </c>
      <c r="D122" s="73">
        <v>505</v>
      </c>
      <c r="E122" s="73">
        <v>1058</v>
      </c>
      <c r="F122" s="73" t="s">
        <v>165</v>
      </c>
      <c r="G122" s="73" t="s">
        <v>165</v>
      </c>
      <c r="H122" s="73" t="s">
        <v>165</v>
      </c>
      <c r="I122" s="73">
        <v>1563</v>
      </c>
      <c r="J122" s="73">
        <v>505</v>
      </c>
      <c r="K122" s="74">
        <v>1058</v>
      </c>
      <c r="P122" s="69"/>
    </row>
    <row r="123" spans="1:16" s="69" customFormat="1">
      <c r="A123" s="64" t="s">
        <v>275</v>
      </c>
      <c r="B123" s="67" t="s">
        <v>276</v>
      </c>
      <c r="C123" s="66">
        <v>38931</v>
      </c>
      <c r="D123" s="67">
        <v>18757</v>
      </c>
      <c r="E123" s="67">
        <v>20174</v>
      </c>
      <c r="F123" s="67">
        <v>38931</v>
      </c>
      <c r="G123" s="67">
        <v>18757</v>
      </c>
      <c r="H123" s="67">
        <v>20174</v>
      </c>
      <c r="I123" s="67" t="s">
        <v>165</v>
      </c>
      <c r="J123" s="67" t="s">
        <v>165</v>
      </c>
      <c r="K123" s="68" t="s">
        <v>165</v>
      </c>
    </row>
    <row r="124" spans="1:16">
      <c r="A124" s="70" t="s">
        <v>166</v>
      </c>
      <c r="B124" s="71">
        <f>C124/C123</f>
        <v>0.20099663507230742</v>
      </c>
      <c r="C124" s="72">
        <v>7825</v>
      </c>
      <c r="D124" s="73">
        <v>2406</v>
      </c>
      <c r="E124" s="73">
        <v>5419</v>
      </c>
      <c r="F124" s="73">
        <v>7825</v>
      </c>
      <c r="G124" s="73">
        <v>2406</v>
      </c>
      <c r="H124" s="73">
        <v>5419</v>
      </c>
      <c r="I124" s="73" t="s">
        <v>165</v>
      </c>
      <c r="J124" s="73" t="s">
        <v>165</v>
      </c>
      <c r="K124" s="74" t="s">
        <v>165</v>
      </c>
      <c r="P124" s="69"/>
    </row>
    <row r="125" spans="1:16" s="69" customFormat="1">
      <c r="A125" s="64" t="s">
        <v>275</v>
      </c>
      <c r="B125" s="67" t="s">
        <v>277</v>
      </c>
      <c r="C125" s="67">
        <v>4728</v>
      </c>
      <c r="D125" s="67">
        <v>2376</v>
      </c>
      <c r="E125" s="67">
        <v>2352</v>
      </c>
      <c r="F125" s="67" t="s">
        <v>165</v>
      </c>
      <c r="G125" s="67" t="s">
        <v>165</v>
      </c>
      <c r="H125" s="67" t="s">
        <v>165</v>
      </c>
      <c r="I125" s="67">
        <v>4728</v>
      </c>
      <c r="J125" s="67">
        <v>2376</v>
      </c>
      <c r="K125" s="68">
        <v>2352</v>
      </c>
    </row>
    <row r="126" spans="1:16">
      <c r="A126" s="70" t="s">
        <v>166</v>
      </c>
      <c r="B126" s="73" t="s">
        <v>173</v>
      </c>
      <c r="C126" s="73">
        <v>617</v>
      </c>
      <c r="D126" s="73">
        <v>189</v>
      </c>
      <c r="E126" s="73">
        <v>428</v>
      </c>
      <c r="F126" s="73" t="s">
        <v>165</v>
      </c>
      <c r="G126" s="73" t="s">
        <v>165</v>
      </c>
      <c r="H126" s="73" t="s">
        <v>165</v>
      </c>
      <c r="I126" s="73">
        <v>617</v>
      </c>
      <c r="J126" s="73">
        <v>189</v>
      </c>
      <c r="K126" s="74">
        <v>428</v>
      </c>
      <c r="P126" s="69"/>
    </row>
    <row r="127" spans="1:16" s="69" customFormat="1">
      <c r="A127" s="64" t="s">
        <v>278</v>
      </c>
      <c r="B127" s="67" t="s">
        <v>279</v>
      </c>
      <c r="C127" s="67">
        <v>19950</v>
      </c>
      <c r="D127" s="67">
        <v>9893</v>
      </c>
      <c r="E127" s="67">
        <v>10057</v>
      </c>
      <c r="F127" s="67">
        <v>10785</v>
      </c>
      <c r="G127" s="67">
        <v>5226</v>
      </c>
      <c r="H127" s="67">
        <v>5559</v>
      </c>
      <c r="I127" s="67">
        <v>9165</v>
      </c>
      <c r="J127" s="67">
        <v>4667</v>
      </c>
      <c r="K127" s="68">
        <v>4498</v>
      </c>
    </row>
    <row r="128" spans="1:16">
      <c r="A128" s="70" t="s">
        <v>166</v>
      </c>
      <c r="B128" s="73" t="s">
        <v>173</v>
      </c>
      <c r="C128" s="73">
        <v>3618</v>
      </c>
      <c r="D128" s="73">
        <v>1135</v>
      </c>
      <c r="E128" s="73">
        <v>2483</v>
      </c>
      <c r="F128" s="73">
        <v>2431</v>
      </c>
      <c r="G128" s="73">
        <v>762</v>
      </c>
      <c r="H128" s="73">
        <v>1669</v>
      </c>
      <c r="I128" s="73">
        <v>1187</v>
      </c>
      <c r="J128" s="73">
        <v>373</v>
      </c>
      <c r="K128" s="74">
        <v>814</v>
      </c>
      <c r="P128" s="69"/>
    </row>
    <row r="129" spans="1:16" s="69" customFormat="1">
      <c r="A129" s="64" t="s">
        <v>280</v>
      </c>
      <c r="B129" s="67" t="s">
        <v>281</v>
      </c>
      <c r="C129" s="67">
        <v>3729</v>
      </c>
      <c r="D129" s="67">
        <v>1877</v>
      </c>
      <c r="E129" s="67">
        <v>1852</v>
      </c>
      <c r="F129" s="67" t="s">
        <v>165</v>
      </c>
      <c r="G129" s="67" t="s">
        <v>165</v>
      </c>
      <c r="H129" s="67" t="s">
        <v>165</v>
      </c>
      <c r="I129" s="67">
        <v>3729</v>
      </c>
      <c r="J129" s="67">
        <v>1877</v>
      </c>
      <c r="K129" s="68">
        <v>1852</v>
      </c>
    </row>
    <row r="130" spans="1:16">
      <c r="A130" s="70" t="s">
        <v>166</v>
      </c>
      <c r="B130" s="73" t="s">
        <v>173</v>
      </c>
      <c r="C130" s="73">
        <v>514</v>
      </c>
      <c r="D130" s="73">
        <v>165</v>
      </c>
      <c r="E130" s="73">
        <v>349</v>
      </c>
      <c r="F130" s="73" t="s">
        <v>165</v>
      </c>
      <c r="G130" s="73" t="s">
        <v>165</v>
      </c>
      <c r="H130" s="73" t="s">
        <v>165</v>
      </c>
      <c r="I130" s="73">
        <v>514</v>
      </c>
      <c r="J130" s="73">
        <v>165</v>
      </c>
      <c r="K130" s="74">
        <v>349</v>
      </c>
      <c r="P130" s="69"/>
    </row>
    <row r="131" spans="1:16" s="69" customFormat="1">
      <c r="A131" s="64" t="s">
        <v>282</v>
      </c>
      <c r="B131" s="67" t="s">
        <v>283</v>
      </c>
      <c r="C131" s="67">
        <v>3396</v>
      </c>
      <c r="D131" s="67">
        <v>1710</v>
      </c>
      <c r="E131" s="67">
        <v>1686</v>
      </c>
      <c r="F131" s="67" t="s">
        <v>165</v>
      </c>
      <c r="G131" s="67" t="s">
        <v>165</v>
      </c>
      <c r="H131" s="67" t="s">
        <v>165</v>
      </c>
      <c r="I131" s="67">
        <v>3396</v>
      </c>
      <c r="J131" s="67">
        <v>1710</v>
      </c>
      <c r="K131" s="68">
        <v>1686</v>
      </c>
    </row>
    <row r="132" spans="1:16">
      <c r="A132" s="70" t="s">
        <v>166</v>
      </c>
      <c r="B132" s="73" t="s">
        <v>173</v>
      </c>
      <c r="C132" s="73">
        <v>476</v>
      </c>
      <c r="D132" s="73">
        <v>158</v>
      </c>
      <c r="E132" s="73">
        <v>318</v>
      </c>
      <c r="F132" s="73" t="s">
        <v>165</v>
      </c>
      <c r="G132" s="73" t="s">
        <v>165</v>
      </c>
      <c r="H132" s="73" t="s">
        <v>165</v>
      </c>
      <c r="I132" s="73">
        <v>476</v>
      </c>
      <c r="J132" s="73">
        <v>158</v>
      </c>
      <c r="K132" s="74">
        <v>318</v>
      </c>
      <c r="P132" s="69"/>
    </row>
    <row r="133" spans="1:16" s="69" customFormat="1">
      <c r="A133" s="64" t="s">
        <v>284</v>
      </c>
      <c r="B133" s="67" t="s">
        <v>285</v>
      </c>
      <c r="C133" s="67">
        <v>3743</v>
      </c>
      <c r="D133" s="67">
        <v>1917</v>
      </c>
      <c r="E133" s="67">
        <v>1826</v>
      </c>
      <c r="F133" s="67" t="s">
        <v>165</v>
      </c>
      <c r="G133" s="67" t="s">
        <v>165</v>
      </c>
      <c r="H133" s="67" t="s">
        <v>165</v>
      </c>
      <c r="I133" s="67">
        <v>3743</v>
      </c>
      <c r="J133" s="67">
        <v>1917</v>
      </c>
      <c r="K133" s="68">
        <v>1826</v>
      </c>
    </row>
    <row r="134" spans="1:16">
      <c r="A134" s="70" t="s">
        <v>166</v>
      </c>
      <c r="B134" s="73" t="s">
        <v>173</v>
      </c>
      <c r="C134" s="73">
        <v>467</v>
      </c>
      <c r="D134" s="73">
        <v>158</v>
      </c>
      <c r="E134" s="73">
        <v>309</v>
      </c>
      <c r="F134" s="73" t="s">
        <v>165</v>
      </c>
      <c r="G134" s="73" t="s">
        <v>165</v>
      </c>
      <c r="H134" s="73" t="s">
        <v>165</v>
      </c>
      <c r="I134" s="73">
        <v>467</v>
      </c>
      <c r="J134" s="73">
        <v>158</v>
      </c>
      <c r="K134" s="74">
        <v>309</v>
      </c>
      <c r="P134" s="69"/>
    </row>
    <row r="135" spans="1:16" s="69" customFormat="1">
      <c r="A135" s="64" t="s">
        <v>286</v>
      </c>
      <c r="B135" s="67" t="s">
        <v>287</v>
      </c>
      <c r="C135" s="67">
        <v>6825</v>
      </c>
      <c r="D135" s="67">
        <v>3458</v>
      </c>
      <c r="E135" s="67">
        <v>3367</v>
      </c>
      <c r="F135" s="67" t="s">
        <v>165</v>
      </c>
      <c r="G135" s="67" t="s">
        <v>165</v>
      </c>
      <c r="H135" s="67" t="s">
        <v>165</v>
      </c>
      <c r="I135" s="67">
        <v>6825</v>
      </c>
      <c r="J135" s="67">
        <v>3458</v>
      </c>
      <c r="K135" s="68">
        <v>3367</v>
      </c>
    </row>
    <row r="136" spans="1:16">
      <c r="A136" s="70" t="s">
        <v>166</v>
      </c>
      <c r="B136" s="73" t="s">
        <v>173</v>
      </c>
      <c r="C136" s="73">
        <v>956</v>
      </c>
      <c r="D136" s="73">
        <v>354</v>
      </c>
      <c r="E136" s="73">
        <v>602</v>
      </c>
      <c r="F136" s="73" t="s">
        <v>165</v>
      </c>
      <c r="G136" s="73" t="s">
        <v>165</v>
      </c>
      <c r="H136" s="73" t="s">
        <v>165</v>
      </c>
      <c r="I136" s="73">
        <v>956</v>
      </c>
      <c r="J136" s="73">
        <v>354</v>
      </c>
      <c r="K136" s="74">
        <v>602</v>
      </c>
      <c r="P136" s="69"/>
    </row>
    <row r="137" spans="1:16" s="69" customFormat="1">
      <c r="A137" s="64" t="s">
        <v>288</v>
      </c>
      <c r="B137" s="67" t="s">
        <v>289</v>
      </c>
      <c r="C137" s="67">
        <v>13511</v>
      </c>
      <c r="D137" s="67">
        <v>6889</v>
      </c>
      <c r="E137" s="67">
        <v>6622</v>
      </c>
      <c r="F137" s="67" t="s">
        <v>165</v>
      </c>
      <c r="G137" s="67" t="s">
        <v>165</v>
      </c>
      <c r="H137" s="67" t="s">
        <v>165</v>
      </c>
      <c r="I137" s="67">
        <v>13511</v>
      </c>
      <c r="J137" s="67">
        <v>6889</v>
      </c>
      <c r="K137" s="68">
        <v>6622</v>
      </c>
    </row>
    <row r="138" spans="1:16">
      <c r="A138" s="70" t="s">
        <v>166</v>
      </c>
      <c r="B138" s="73" t="s">
        <v>173</v>
      </c>
      <c r="C138" s="73">
        <v>1866</v>
      </c>
      <c r="D138" s="73">
        <v>615</v>
      </c>
      <c r="E138" s="73">
        <v>1251</v>
      </c>
      <c r="F138" s="73" t="s">
        <v>165</v>
      </c>
      <c r="G138" s="73" t="s">
        <v>165</v>
      </c>
      <c r="H138" s="73" t="s">
        <v>165</v>
      </c>
      <c r="I138" s="73">
        <v>1866</v>
      </c>
      <c r="J138" s="73">
        <v>615</v>
      </c>
      <c r="K138" s="74">
        <v>1251</v>
      </c>
      <c r="P138" s="69"/>
    </row>
    <row r="139" spans="1:16" s="69" customFormat="1">
      <c r="A139" s="64" t="s">
        <v>290</v>
      </c>
      <c r="B139" s="67" t="s">
        <v>291</v>
      </c>
      <c r="C139" s="67">
        <v>18079</v>
      </c>
      <c r="D139" s="67">
        <v>8858</v>
      </c>
      <c r="E139" s="67">
        <v>9221</v>
      </c>
      <c r="F139" s="67">
        <v>10022</v>
      </c>
      <c r="G139" s="67">
        <v>4782</v>
      </c>
      <c r="H139" s="67">
        <v>5240</v>
      </c>
      <c r="I139" s="67">
        <v>8057</v>
      </c>
      <c r="J139" s="67">
        <v>4076</v>
      </c>
      <c r="K139" s="68">
        <v>3981</v>
      </c>
    </row>
    <row r="140" spans="1:16">
      <c r="A140" s="70" t="s">
        <v>166</v>
      </c>
      <c r="B140" s="73" t="s">
        <v>173</v>
      </c>
      <c r="C140" s="73">
        <v>2959</v>
      </c>
      <c r="D140" s="73">
        <v>841</v>
      </c>
      <c r="E140" s="73">
        <v>2118</v>
      </c>
      <c r="F140" s="73">
        <v>1879</v>
      </c>
      <c r="G140" s="73">
        <v>525</v>
      </c>
      <c r="H140" s="73">
        <v>1354</v>
      </c>
      <c r="I140" s="73">
        <v>1080</v>
      </c>
      <c r="J140" s="73">
        <v>316</v>
      </c>
      <c r="K140" s="74">
        <v>764</v>
      </c>
      <c r="P140" s="69"/>
    </row>
    <row r="141" spans="1:16" s="69" customFormat="1">
      <c r="A141" s="64" t="s">
        <v>292</v>
      </c>
      <c r="B141" s="65" t="s">
        <v>293</v>
      </c>
      <c r="C141" s="67">
        <v>7807</v>
      </c>
      <c r="D141" s="67">
        <v>3907</v>
      </c>
      <c r="E141" s="67">
        <v>3900</v>
      </c>
      <c r="F141" s="67">
        <v>4377</v>
      </c>
      <c r="G141" s="67">
        <v>2141</v>
      </c>
      <c r="H141" s="67">
        <v>2236</v>
      </c>
      <c r="I141" s="67">
        <v>3430</v>
      </c>
      <c r="J141" s="67">
        <v>1766</v>
      </c>
      <c r="K141" s="68">
        <v>1664</v>
      </c>
    </row>
    <row r="142" spans="1:16">
      <c r="A142" s="70" t="s">
        <v>166</v>
      </c>
      <c r="B142" s="73" t="s">
        <v>173</v>
      </c>
      <c r="C142" s="73">
        <v>1330</v>
      </c>
      <c r="D142" s="73">
        <v>410</v>
      </c>
      <c r="E142" s="73">
        <v>920</v>
      </c>
      <c r="F142" s="73">
        <v>831</v>
      </c>
      <c r="G142" s="73">
        <v>238</v>
      </c>
      <c r="H142" s="73">
        <v>593</v>
      </c>
      <c r="I142" s="73">
        <v>499</v>
      </c>
      <c r="J142" s="73">
        <v>172</v>
      </c>
      <c r="K142" s="74">
        <v>327</v>
      </c>
      <c r="P142" s="69"/>
    </row>
    <row r="143" spans="1:16" s="69" customFormat="1">
      <c r="A143" s="64" t="s">
        <v>294</v>
      </c>
      <c r="B143" s="67" t="s">
        <v>295</v>
      </c>
      <c r="C143" s="67">
        <v>2868</v>
      </c>
      <c r="D143" s="67">
        <v>1466</v>
      </c>
      <c r="E143" s="67">
        <v>1402</v>
      </c>
      <c r="F143" s="67" t="s">
        <v>165</v>
      </c>
      <c r="G143" s="67" t="s">
        <v>165</v>
      </c>
      <c r="H143" s="67" t="s">
        <v>165</v>
      </c>
      <c r="I143" s="67">
        <v>2868</v>
      </c>
      <c r="J143" s="67">
        <v>1466</v>
      </c>
      <c r="K143" s="68">
        <v>1402</v>
      </c>
    </row>
    <row r="144" spans="1:16">
      <c r="A144" s="70" t="s">
        <v>166</v>
      </c>
      <c r="B144" s="73" t="s">
        <v>173</v>
      </c>
      <c r="C144" s="73">
        <v>445</v>
      </c>
      <c r="D144" s="73">
        <v>148</v>
      </c>
      <c r="E144" s="73">
        <v>297</v>
      </c>
      <c r="F144" s="73" t="s">
        <v>165</v>
      </c>
      <c r="G144" s="73" t="s">
        <v>165</v>
      </c>
      <c r="H144" s="73" t="s">
        <v>165</v>
      </c>
      <c r="I144" s="73">
        <v>445</v>
      </c>
      <c r="J144" s="73">
        <v>148</v>
      </c>
      <c r="K144" s="74">
        <v>297</v>
      </c>
      <c r="P144" s="69"/>
    </row>
    <row r="145" spans="1:16" s="69" customFormat="1">
      <c r="A145" s="64" t="s">
        <v>296</v>
      </c>
      <c r="B145" s="67" t="s">
        <v>297</v>
      </c>
      <c r="C145" s="67">
        <v>2457</v>
      </c>
      <c r="D145" s="67">
        <v>1251</v>
      </c>
      <c r="E145" s="67">
        <v>1206</v>
      </c>
      <c r="F145" s="67" t="s">
        <v>165</v>
      </c>
      <c r="G145" s="67" t="s">
        <v>165</v>
      </c>
      <c r="H145" s="67" t="s">
        <v>165</v>
      </c>
      <c r="I145" s="67">
        <v>2457</v>
      </c>
      <c r="J145" s="67">
        <v>1251</v>
      </c>
      <c r="K145" s="68">
        <v>1206</v>
      </c>
    </row>
    <row r="146" spans="1:16">
      <c r="A146" s="70" t="s">
        <v>166</v>
      </c>
      <c r="B146" s="73" t="s">
        <v>173</v>
      </c>
      <c r="C146" s="73">
        <v>491</v>
      </c>
      <c r="D146" s="73">
        <v>183</v>
      </c>
      <c r="E146" s="73">
        <v>308</v>
      </c>
      <c r="F146" s="73" t="s">
        <v>165</v>
      </c>
      <c r="G146" s="73" t="s">
        <v>165</v>
      </c>
      <c r="H146" s="73" t="s">
        <v>165</v>
      </c>
      <c r="I146" s="73">
        <v>491</v>
      </c>
      <c r="J146" s="73">
        <v>183</v>
      </c>
      <c r="K146" s="74">
        <v>308</v>
      </c>
      <c r="P146" s="69"/>
    </row>
    <row r="147" spans="1:16" s="69" customFormat="1">
      <c r="A147" s="64" t="s">
        <v>298</v>
      </c>
      <c r="B147" s="67" t="s">
        <v>299</v>
      </c>
      <c r="C147" s="67">
        <v>3223</v>
      </c>
      <c r="D147" s="67">
        <v>1650</v>
      </c>
      <c r="E147" s="67">
        <v>1573</v>
      </c>
      <c r="F147" s="67" t="s">
        <v>165</v>
      </c>
      <c r="G147" s="67" t="s">
        <v>165</v>
      </c>
      <c r="H147" s="67" t="s">
        <v>165</v>
      </c>
      <c r="I147" s="67">
        <v>3223</v>
      </c>
      <c r="J147" s="67">
        <v>1650</v>
      </c>
      <c r="K147" s="68">
        <v>1573</v>
      </c>
    </row>
    <row r="148" spans="1:16">
      <c r="A148" s="70" t="s">
        <v>166</v>
      </c>
      <c r="B148" s="73" t="s">
        <v>173</v>
      </c>
      <c r="C148" s="73">
        <v>504</v>
      </c>
      <c r="D148" s="73">
        <v>150</v>
      </c>
      <c r="E148" s="73">
        <v>354</v>
      </c>
      <c r="F148" s="73" t="s">
        <v>165</v>
      </c>
      <c r="G148" s="73" t="s">
        <v>165</v>
      </c>
      <c r="H148" s="73" t="s">
        <v>165</v>
      </c>
      <c r="I148" s="73">
        <v>504</v>
      </c>
      <c r="J148" s="73">
        <v>150</v>
      </c>
      <c r="K148" s="74">
        <v>354</v>
      </c>
      <c r="P148" s="69"/>
    </row>
    <row r="149" spans="1:16" s="69" customFormat="1">
      <c r="A149" s="64" t="s">
        <v>300</v>
      </c>
      <c r="B149" s="67" t="s">
        <v>301</v>
      </c>
      <c r="C149" s="67">
        <v>3692</v>
      </c>
      <c r="D149" s="67">
        <v>1833</v>
      </c>
      <c r="E149" s="67">
        <v>1859</v>
      </c>
      <c r="F149" s="67" t="s">
        <v>165</v>
      </c>
      <c r="G149" s="67" t="s">
        <v>165</v>
      </c>
      <c r="H149" s="67" t="s">
        <v>165</v>
      </c>
      <c r="I149" s="67">
        <v>3692</v>
      </c>
      <c r="J149" s="67">
        <v>1833</v>
      </c>
      <c r="K149" s="68">
        <v>1859</v>
      </c>
    </row>
    <row r="150" spans="1:16">
      <c r="A150" s="70" t="s">
        <v>166</v>
      </c>
      <c r="B150" s="73" t="s">
        <v>173</v>
      </c>
      <c r="C150" s="73">
        <v>519</v>
      </c>
      <c r="D150" s="73">
        <v>171</v>
      </c>
      <c r="E150" s="73">
        <v>348</v>
      </c>
      <c r="F150" s="73" t="s">
        <v>165</v>
      </c>
      <c r="G150" s="73" t="s">
        <v>165</v>
      </c>
      <c r="H150" s="73" t="s">
        <v>165</v>
      </c>
      <c r="I150" s="73">
        <v>519</v>
      </c>
      <c r="J150" s="73">
        <v>171</v>
      </c>
      <c r="K150" s="74">
        <v>348</v>
      </c>
      <c r="P150" s="69"/>
    </row>
    <row r="151" spans="1:16" s="69" customFormat="1">
      <c r="A151" s="64" t="s">
        <v>302</v>
      </c>
      <c r="B151" s="67" t="s">
        <v>303</v>
      </c>
      <c r="C151" s="67">
        <v>16564</v>
      </c>
      <c r="D151" s="67">
        <v>8285</v>
      </c>
      <c r="E151" s="67">
        <v>8279</v>
      </c>
      <c r="F151" s="67">
        <v>8123</v>
      </c>
      <c r="G151" s="67">
        <v>4076</v>
      </c>
      <c r="H151" s="67">
        <v>4047</v>
      </c>
      <c r="I151" s="67">
        <v>8441</v>
      </c>
      <c r="J151" s="67">
        <v>4209</v>
      </c>
      <c r="K151" s="68">
        <v>4232</v>
      </c>
    </row>
    <row r="152" spans="1:16">
      <c r="A152" s="70" t="s">
        <v>166</v>
      </c>
      <c r="B152" s="73" t="s">
        <v>173</v>
      </c>
      <c r="C152" s="73">
        <v>2575</v>
      </c>
      <c r="D152" s="73">
        <v>828</v>
      </c>
      <c r="E152" s="73">
        <v>1747</v>
      </c>
      <c r="F152" s="73">
        <v>1497</v>
      </c>
      <c r="G152" s="73">
        <v>472</v>
      </c>
      <c r="H152" s="73">
        <v>1025</v>
      </c>
      <c r="I152" s="73">
        <v>1078</v>
      </c>
      <c r="J152" s="73">
        <v>356</v>
      </c>
      <c r="K152" s="74">
        <v>722</v>
      </c>
      <c r="P152" s="69"/>
    </row>
    <row r="153" spans="1:16" s="69" customFormat="1">
      <c r="A153" s="64" t="s">
        <v>304</v>
      </c>
      <c r="B153" s="67" t="s">
        <v>305</v>
      </c>
      <c r="C153" s="67">
        <v>7064</v>
      </c>
      <c r="D153" s="67">
        <v>3561</v>
      </c>
      <c r="E153" s="67">
        <v>3503</v>
      </c>
      <c r="F153" s="67" t="s">
        <v>165</v>
      </c>
      <c r="G153" s="67" t="s">
        <v>165</v>
      </c>
      <c r="H153" s="67" t="s">
        <v>165</v>
      </c>
      <c r="I153" s="67">
        <v>7064</v>
      </c>
      <c r="J153" s="67">
        <v>3561</v>
      </c>
      <c r="K153" s="68">
        <v>3503</v>
      </c>
    </row>
    <row r="154" spans="1:16">
      <c r="A154" s="70" t="s">
        <v>166</v>
      </c>
      <c r="B154" s="73" t="s">
        <v>173</v>
      </c>
      <c r="C154" s="73">
        <v>1007</v>
      </c>
      <c r="D154" s="73">
        <v>318</v>
      </c>
      <c r="E154" s="73">
        <v>689</v>
      </c>
      <c r="F154" s="73" t="s">
        <v>165</v>
      </c>
      <c r="G154" s="73" t="s">
        <v>165</v>
      </c>
      <c r="H154" s="73" t="s">
        <v>165</v>
      </c>
      <c r="I154" s="73">
        <v>1007</v>
      </c>
      <c r="J154" s="73">
        <v>318</v>
      </c>
      <c r="K154" s="74">
        <v>689</v>
      </c>
      <c r="P154" s="69"/>
    </row>
    <row r="155" spans="1:16" s="69" customFormat="1">
      <c r="A155" s="64" t="s">
        <v>306</v>
      </c>
      <c r="B155" s="67" t="s">
        <v>307</v>
      </c>
      <c r="C155" s="67">
        <v>13230</v>
      </c>
      <c r="D155" s="67">
        <v>6597</v>
      </c>
      <c r="E155" s="67">
        <v>6633</v>
      </c>
      <c r="F155" s="67">
        <v>8761</v>
      </c>
      <c r="G155" s="67">
        <v>4271</v>
      </c>
      <c r="H155" s="67">
        <v>4490</v>
      </c>
      <c r="I155" s="67">
        <v>4469</v>
      </c>
      <c r="J155" s="67">
        <v>2326</v>
      </c>
      <c r="K155" s="68">
        <v>2143</v>
      </c>
    </row>
    <row r="156" spans="1:16">
      <c r="A156" s="70" t="s">
        <v>166</v>
      </c>
      <c r="B156" s="73" t="s">
        <v>173</v>
      </c>
      <c r="C156" s="73">
        <v>2120</v>
      </c>
      <c r="D156" s="73">
        <v>666</v>
      </c>
      <c r="E156" s="73">
        <v>1454</v>
      </c>
      <c r="F156" s="73">
        <v>1495</v>
      </c>
      <c r="G156" s="73">
        <v>462</v>
      </c>
      <c r="H156" s="73">
        <v>1033</v>
      </c>
      <c r="I156" s="73">
        <v>625</v>
      </c>
      <c r="J156" s="73">
        <v>204</v>
      </c>
      <c r="K156" s="74">
        <v>421</v>
      </c>
      <c r="P156" s="69"/>
    </row>
    <row r="157" spans="1:16" s="69" customFormat="1">
      <c r="A157" s="64" t="s">
        <v>308</v>
      </c>
      <c r="B157" s="67" t="s">
        <v>309</v>
      </c>
      <c r="C157" s="66">
        <v>29589</v>
      </c>
      <c r="D157" s="67">
        <v>14150</v>
      </c>
      <c r="E157" s="67">
        <v>15439</v>
      </c>
      <c r="F157" s="67">
        <v>29589</v>
      </c>
      <c r="G157" s="67">
        <v>14150</v>
      </c>
      <c r="H157" s="67">
        <v>15439</v>
      </c>
      <c r="I157" s="67" t="s">
        <v>165</v>
      </c>
      <c r="J157" s="67" t="s">
        <v>165</v>
      </c>
      <c r="K157" s="68" t="s">
        <v>165</v>
      </c>
    </row>
    <row r="158" spans="1:16">
      <c r="A158" s="70" t="s">
        <v>166</v>
      </c>
      <c r="B158" s="71">
        <f>C158/C157</f>
        <v>0.16803541856771098</v>
      </c>
      <c r="C158" s="72">
        <v>4972</v>
      </c>
      <c r="D158" s="73">
        <v>1620</v>
      </c>
      <c r="E158" s="73">
        <v>3352</v>
      </c>
      <c r="F158" s="73">
        <v>4972</v>
      </c>
      <c r="G158" s="73">
        <v>1620</v>
      </c>
      <c r="H158" s="73">
        <v>3352</v>
      </c>
      <c r="I158" s="73" t="s">
        <v>165</v>
      </c>
      <c r="J158" s="73" t="s">
        <v>165</v>
      </c>
      <c r="K158" s="74" t="s">
        <v>165</v>
      </c>
      <c r="P158" s="69"/>
    </row>
    <row r="159" spans="1:16" s="69" customFormat="1">
      <c r="A159" s="64" t="s">
        <v>308</v>
      </c>
      <c r="B159" s="67" t="s">
        <v>310</v>
      </c>
      <c r="C159" s="67">
        <v>26976</v>
      </c>
      <c r="D159" s="67">
        <v>13329</v>
      </c>
      <c r="E159" s="67">
        <v>13647</v>
      </c>
      <c r="F159" s="67" t="s">
        <v>165</v>
      </c>
      <c r="G159" s="67" t="s">
        <v>165</v>
      </c>
      <c r="H159" s="67" t="s">
        <v>165</v>
      </c>
      <c r="I159" s="67">
        <v>26976</v>
      </c>
      <c r="J159" s="67">
        <v>13329</v>
      </c>
      <c r="K159" s="68">
        <v>13647</v>
      </c>
    </row>
    <row r="160" spans="1:16">
      <c r="A160" s="70" t="s">
        <v>166</v>
      </c>
      <c r="B160" s="73" t="s">
        <v>173</v>
      </c>
      <c r="C160" s="73">
        <v>3075</v>
      </c>
      <c r="D160" s="73">
        <v>1029</v>
      </c>
      <c r="E160" s="73">
        <v>2046</v>
      </c>
      <c r="F160" s="73" t="s">
        <v>165</v>
      </c>
      <c r="G160" s="73" t="s">
        <v>165</v>
      </c>
      <c r="H160" s="73" t="s">
        <v>165</v>
      </c>
      <c r="I160" s="73">
        <v>3075</v>
      </c>
      <c r="J160" s="73">
        <v>1029</v>
      </c>
      <c r="K160" s="74">
        <v>2046</v>
      </c>
      <c r="P160" s="69"/>
    </row>
    <row r="161" spans="1:16" s="69" customFormat="1">
      <c r="A161" s="64" t="s">
        <v>311</v>
      </c>
      <c r="B161" s="67" t="s">
        <v>312</v>
      </c>
      <c r="C161" s="67">
        <v>6359</v>
      </c>
      <c r="D161" s="67">
        <v>3239</v>
      </c>
      <c r="E161" s="67">
        <v>3120</v>
      </c>
      <c r="F161" s="67" t="s">
        <v>165</v>
      </c>
      <c r="G161" s="67" t="s">
        <v>165</v>
      </c>
      <c r="H161" s="67" t="s">
        <v>165</v>
      </c>
      <c r="I161" s="67">
        <v>6359</v>
      </c>
      <c r="J161" s="67">
        <v>3239</v>
      </c>
      <c r="K161" s="68">
        <v>3120</v>
      </c>
    </row>
    <row r="162" spans="1:16">
      <c r="A162" s="70" t="s">
        <v>166</v>
      </c>
      <c r="B162" s="73" t="s">
        <v>173</v>
      </c>
      <c r="C162" s="73">
        <v>946</v>
      </c>
      <c r="D162" s="73">
        <v>314</v>
      </c>
      <c r="E162" s="73">
        <v>632</v>
      </c>
      <c r="F162" s="73" t="s">
        <v>165</v>
      </c>
      <c r="G162" s="73" t="s">
        <v>165</v>
      </c>
      <c r="H162" s="73" t="s">
        <v>165</v>
      </c>
      <c r="I162" s="73">
        <v>946</v>
      </c>
      <c r="J162" s="73">
        <v>314</v>
      </c>
      <c r="K162" s="74">
        <v>632</v>
      </c>
      <c r="P162" s="69"/>
    </row>
    <row r="163" spans="1:16" s="69" customFormat="1">
      <c r="A163" s="64" t="s">
        <v>313</v>
      </c>
      <c r="B163" s="65" t="s">
        <v>314</v>
      </c>
      <c r="C163" s="67">
        <v>8824</v>
      </c>
      <c r="D163" s="67">
        <v>4437</v>
      </c>
      <c r="E163" s="67">
        <v>4387</v>
      </c>
      <c r="F163" s="67" t="s">
        <v>165</v>
      </c>
      <c r="G163" s="67" t="s">
        <v>165</v>
      </c>
      <c r="H163" s="67" t="s">
        <v>165</v>
      </c>
      <c r="I163" s="67">
        <v>8824</v>
      </c>
      <c r="J163" s="67">
        <v>4437</v>
      </c>
      <c r="K163" s="68">
        <v>4387</v>
      </c>
    </row>
    <row r="164" spans="1:16">
      <c r="A164" s="70" t="s">
        <v>166</v>
      </c>
      <c r="B164" s="73" t="s">
        <v>173</v>
      </c>
      <c r="C164" s="73">
        <v>1054</v>
      </c>
      <c r="D164" s="73">
        <v>362</v>
      </c>
      <c r="E164" s="73">
        <v>692</v>
      </c>
      <c r="F164" s="73" t="s">
        <v>165</v>
      </c>
      <c r="G164" s="73" t="s">
        <v>165</v>
      </c>
      <c r="H164" s="73" t="s">
        <v>165</v>
      </c>
      <c r="I164" s="73">
        <v>1054</v>
      </c>
      <c r="J164" s="73">
        <v>362</v>
      </c>
      <c r="K164" s="74">
        <v>692</v>
      </c>
      <c r="P164" s="69"/>
    </row>
    <row r="165" spans="1:16" s="69" customFormat="1">
      <c r="A165" s="64" t="s">
        <v>315</v>
      </c>
      <c r="B165" s="67" t="s">
        <v>316</v>
      </c>
      <c r="C165" s="67">
        <v>5794</v>
      </c>
      <c r="D165" s="67">
        <v>2951</v>
      </c>
      <c r="E165" s="67">
        <v>2843</v>
      </c>
      <c r="F165" s="67" t="s">
        <v>165</v>
      </c>
      <c r="G165" s="67" t="s">
        <v>165</v>
      </c>
      <c r="H165" s="67" t="s">
        <v>165</v>
      </c>
      <c r="I165" s="67">
        <v>5794</v>
      </c>
      <c r="J165" s="67">
        <v>2951</v>
      </c>
      <c r="K165" s="68">
        <v>2843</v>
      </c>
    </row>
    <row r="166" spans="1:16">
      <c r="A166" s="70" t="s">
        <v>166</v>
      </c>
      <c r="B166" s="73" t="s">
        <v>173</v>
      </c>
      <c r="C166" s="73">
        <v>854</v>
      </c>
      <c r="D166" s="73">
        <v>300</v>
      </c>
      <c r="E166" s="73">
        <v>554</v>
      </c>
      <c r="F166" s="73" t="s">
        <v>165</v>
      </c>
      <c r="G166" s="73" t="s">
        <v>165</v>
      </c>
      <c r="H166" s="73" t="s">
        <v>165</v>
      </c>
      <c r="I166" s="73">
        <v>854</v>
      </c>
      <c r="J166" s="73">
        <v>300</v>
      </c>
      <c r="K166" s="74">
        <v>554</v>
      </c>
      <c r="P166" s="69"/>
    </row>
    <row r="167" spans="1:16" s="69" customFormat="1">
      <c r="A167" s="64" t="s">
        <v>317</v>
      </c>
      <c r="B167" s="67" t="s">
        <v>318</v>
      </c>
      <c r="C167" s="67">
        <v>9136</v>
      </c>
      <c r="D167" s="67">
        <v>4531</v>
      </c>
      <c r="E167" s="67">
        <v>4605</v>
      </c>
      <c r="F167" s="67" t="s">
        <v>165</v>
      </c>
      <c r="G167" s="67" t="s">
        <v>165</v>
      </c>
      <c r="H167" s="67" t="s">
        <v>165</v>
      </c>
      <c r="I167" s="67">
        <v>9136</v>
      </c>
      <c r="J167" s="67">
        <v>4531</v>
      </c>
      <c r="K167" s="68">
        <v>4605</v>
      </c>
    </row>
    <row r="168" spans="1:16">
      <c r="A168" s="75" t="s">
        <v>166</v>
      </c>
      <c r="B168" s="73" t="s">
        <v>173</v>
      </c>
      <c r="C168" s="73">
        <v>1234</v>
      </c>
      <c r="D168" s="73">
        <v>398</v>
      </c>
      <c r="E168" s="73">
        <v>836</v>
      </c>
      <c r="F168" s="73" t="s">
        <v>165</v>
      </c>
      <c r="G168" s="73" t="s">
        <v>165</v>
      </c>
      <c r="H168" s="73" t="s">
        <v>165</v>
      </c>
      <c r="I168" s="73">
        <v>1234</v>
      </c>
      <c r="J168" s="73">
        <v>398</v>
      </c>
      <c r="K168" s="74">
        <v>836</v>
      </c>
      <c r="P168" s="69"/>
    </row>
    <row r="169" spans="1:16" s="69" customFormat="1">
      <c r="A169" s="76" t="s">
        <v>319</v>
      </c>
      <c r="B169" s="67" t="s">
        <v>320</v>
      </c>
      <c r="C169" s="67">
        <v>11329</v>
      </c>
      <c r="D169" s="67">
        <v>5476</v>
      </c>
      <c r="E169" s="67">
        <v>5853</v>
      </c>
      <c r="F169" s="67">
        <v>11329</v>
      </c>
      <c r="G169" s="67">
        <v>5476</v>
      </c>
      <c r="H169" s="67">
        <v>5853</v>
      </c>
      <c r="I169" s="67" t="s">
        <v>165</v>
      </c>
      <c r="J169" s="67" t="s">
        <v>165</v>
      </c>
      <c r="K169" s="68" t="s">
        <v>165</v>
      </c>
    </row>
    <row r="170" spans="1:16">
      <c r="A170" s="75" t="s">
        <v>166</v>
      </c>
      <c r="B170" s="73" t="s">
        <v>173</v>
      </c>
      <c r="C170" s="73">
        <v>2451</v>
      </c>
      <c r="D170" s="73">
        <v>808</v>
      </c>
      <c r="E170" s="73">
        <v>1643</v>
      </c>
      <c r="F170" s="73">
        <v>2451</v>
      </c>
      <c r="G170" s="73">
        <v>808</v>
      </c>
      <c r="H170" s="73">
        <v>1643</v>
      </c>
      <c r="I170" s="73" t="s">
        <v>165</v>
      </c>
      <c r="J170" s="73" t="s">
        <v>165</v>
      </c>
      <c r="K170" s="74" t="s">
        <v>165</v>
      </c>
      <c r="P170" s="69"/>
    </row>
    <row r="171" spans="1:16" s="69" customFormat="1">
      <c r="A171" s="76" t="s">
        <v>319</v>
      </c>
      <c r="B171" s="67" t="s">
        <v>321</v>
      </c>
      <c r="C171" s="67">
        <v>25443</v>
      </c>
      <c r="D171" s="67">
        <v>12725</v>
      </c>
      <c r="E171" s="67">
        <v>12718</v>
      </c>
      <c r="F171" s="67" t="s">
        <v>165</v>
      </c>
      <c r="G171" s="67" t="s">
        <v>165</v>
      </c>
      <c r="H171" s="67" t="s">
        <v>165</v>
      </c>
      <c r="I171" s="67">
        <v>25443</v>
      </c>
      <c r="J171" s="67">
        <v>12725</v>
      </c>
      <c r="K171" s="68">
        <v>12718</v>
      </c>
    </row>
    <row r="172" spans="1:16">
      <c r="A172" s="75" t="s">
        <v>166</v>
      </c>
      <c r="B172" s="73" t="s">
        <v>173</v>
      </c>
      <c r="C172" s="73">
        <v>3157</v>
      </c>
      <c r="D172" s="73">
        <v>1071</v>
      </c>
      <c r="E172" s="73">
        <v>2086</v>
      </c>
      <c r="F172" s="73" t="s">
        <v>165</v>
      </c>
      <c r="G172" s="73" t="s">
        <v>165</v>
      </c>
      <c r="H172" s="73" t="s">
        <v>165</v>
      </c>
      <c r="I172" s="73">
        <v>3157</v>
      </c>
      <c r="J172" s="73">
        <v>1071</v>
      </c>
      <c r="K172" s="74">
        <v>2086</v>
      </c>
      <c r="P172" s="69"/>
    </row>
    <row r="173" spans="1:16" s="69" customFormat="1">
      <c r="A173" s="76" t="s">
        <v>322</v>
      </c>
      <c r="B173" s="67" t="s">
        <v>323</v>
      </c>
      <c r="C173" s="67">
        <v>24029</v>
      </c>
      <c r="D173" s="67">
        <v>11799</v>
      </c>
      <c r="E173" s="67">
        <v>12230</v>
      </c>
      <c r="F173" s="67">
        <v>24029</v>
      </c>
      <c r="G173" s="67">
        <v>11799</v>
      </c>
      <c r="H173" s="67">
        <v>12230</v>
      </c>
      <c r="I173" s="67" t="s">
        <v>165</v>
      </c>
      <c r="J173" s="67" t="s">
        <v>165</v>
      </c>
      <c r="K173" s="68" t="s">
        <v>165</v>
      </c>
    </row>
    <row r="174" spans="1:16">
      <c r="A174" s="75" t="s">
        <v>166</v>
      </c>
      <c r="B174" s="73" t="s">
        <v>173</v>
      </c>
      <c r="C174" s="73">
        <v>2872</v>
      </c>
      <c r="D174" s="73">
        <v>938</v>
      </c>
      <c r="E174" s="73">
        <v>1934</v>
      </c>
      <c r="F174" s="73">
        <v>2872</v>
      </c>
      <c r="G174" s="73">
        <v>938</v>
      </c>
      <c r="H174" s="73">
        <v>1934</v>
      </c>
      <c r="I174" s="73" t="s">
        <v>165</v>
      </c>
      <c r="J174" s="73" t="s">
        <v>165</v>
      </c>
      <c r="K174" s="74" t="s">
        <v>165</v>
      </c>
      <c r="P174" s="69"/>
    </row>
    <row r="175" spans="1:16" hidden="1">
      <c r="A175" s="75" t="s">
        <v>324</v>
      </c>
      <c r="B175" s="73" t="s">
        <v>173</v>
      </c>
      <c r="C175" s="73">
        <v>938</v>
      </c>
      <c r="D175" s="73">
        <v>938</v>
      </c>
      <c r="E175" s="73" t="s">
        <v>325</v>
      </c>
      <c r="F175" s="73">
        <v>938</v>
      </c>
      <c r="G175" s="73">
        <v>938</v>
      </c>
      <c r="H175" s="73" t="s">
        <v>325</v>
      </c>
      <c r="I175" s="73" t="s">
        <v>165</v>
      </c>
      <c r="J175" s="73" t="s">
        <v>165</v>
      </c>
      <c r="K175" s="74" t="s">
        <v>165</v>
      </c>
      <c r="P175" s="69"/>
    </row>
    <row r="176" spans="1:16" hidden="1">
      <c r="A176" s="75" t="s">
        <v>326</v>
      </c>
      <c r="B176" s="73" t="s">
        <v>173</v>
      </c>
      <c r="C176" s="73">
        <v>1934</v>
      </c>
      <c r="D176" s="73" t="s">
        <v>325</v>
      </c>
      <c r="E176" s="73">
        <v>1934</v>
      </c>
      <c r="F176" s="73">
        <v>1934</v>
      </c>
      <c r="G176" s="73" t="s">
        <v>325</v>
      </c>
      <c r="H176" s="73">
        <v>1934</v>
      </c>
      <c r="I176" s="73" t="s">
        <v>165</v>
      </c>
      <c r="J176" s="73" t="s">
        <v>165</v>
      </c>
      <c r="K176" s="74" t="s">
        <v>165</v>
      </c>
      <c r="P176" s="69"/>
    </row>
    <row r="177" spans="1:16" hidden="1">
      <c r="A177" s="75" t="s">
        <v>327</v>
      </c>
      <c r="B177" s="73" t="s">
        <v>173</v>
      </c>
      <c r="C177" s="73">
        <v>24029</v>
      </c>
      <c r="D177" s="73">
        <v>11799</v>
      </c>
      <c r="E177" s="73">
        <v>12230</v>
      </c>
      <c r="F177" s="73">
        <v>24029</v>
      </c>
      <c r="G177" s="73">
        <v>11799</v>
      </c>
      <c r="H177" s="73">
        <v>12230</v>
      </c>
      <c r="I177" s="73" t="s">
        <v>165</v>
      </c>
      <c r="J177" s="73" t="s">
        <v>165</v>
      </c>
      <c r="K177" s="74" t="s">
        <v>165</v>
      </c>
      <c r="P177" s="69"/>
    </row>
    <row r="178" spans="1:16" hidden="1">
      <c r="A178" s="75" t="s">
        <v>328</v>
      </c>
      <c r="B178" s="73" t="s">
        <v>173</v>
      </c>
      <c r="C178" s="73">
        <v>4540</v>
      </c>
      <c r="D178" s="73">
        <v>2333</v>
      </c>
      <c r="E178" s="73">
        <v>2207</v>
      </c>
      <c r="F178" s="73">
        <v>4540</v>
      </c>
      <c r="G178" s="73">
        <v>2333</v>
      </c>
      <c r="H178" s="73">
        <v>2207</v>
      </c>
      <c r="I178" s="73" t="s">
        <v>165</v>
      </c>
      <c r="J178" s="73" t="s">
        <v>165</v>
      </c>
      <c r="K178" s="74" t="s">
        <v>165</v>
      </c>
      <c r="P178" s="69"/>
    </row>
    <row r="179" spans="1:16" hidden="1">
      <c r="A179" s="75" t="s">
        <v>329</v>
      </c>
      <c r="B179" s="73" t="s">
        <v>173</v>
      </c>
      <c r="C179" s="73">
        <v>17391</v>
      </c>
      <c r="D179" s="73">
        <v>8528</v>
      </c>
      <c r="E179" s="73">
        <v>8863</v>
      </c>
      <c r="F179" s="73">
        <v>17391</v>
      </c>
      <c r="G179" s="73">
        <v>8528</v>
      </c>
      <c r="H179" s="73">
        <v>8863</v>
      </c>
      <c r="I179" s="73" t="s">
        <v>165</v>
      </c>
      <c r="J179" s="73" t="s">
        <v>165</v>
      </c>
      <c r="K179" s="74" t="s">
        <v>165</v>
      </c>
      <c r="P179" s="69"/>
    </row>
    <row r="180" spans="1:16" hidden="1">
      <c r="A180" s="75" t="s">
        <v>330</v>
      </c>
      <c r="B180" s="73" t="s">
        <v>173</v>
      </c>
      <c r="C180" s="73">
        <v>2098</v>
      </c>
      <c r="D180" s="73">
        <v>938</v>
      </c>
      <c r="E180" s="73">
        <v>1160</v>
      </c>
      <c r="F180" s="73">
        <v>2098</v>
      </c>
      <c r="G180" s="73">
        <v>938</v>
      </c>
      <c r="H180" s="73">
        <v>1160</v>
      </c>
      <c r="I180" s="73" t="s">
        <v>165</v>
      </c>
      <c r="J180" s="73" t="s">
        <v>165</v>
      </c>
      <c r="K180" s="74" t="s">
        <v>165</v>
      </c>
      <c r="P180" s="69"/>
    </row>
    <row r="181" spans="1:16" hidden="1">
      <c r="A181" s="75" t="s">
        <v>331</v>
      </c>
      <c r="B181" s="73" t="s">
        <v>173</v>
      </c>
      <c r="C181" s="73">
        <v>6205</v>
      </c>
      <c r="D181" s="73">
        <v>3205</v>
      </c>
      <c r="E181" s="73">
        <v>3000</v>
      </c>
      <c r="F181" s="73">
        <v>6205</v>
      </c>
      <c r="G181" s="73">
        <v>3205</v>
      </c>
      <c r="H181" s="73">
        <v>3000</v>
      </c>
      <c r="I181" s="73" t="s">
        <v>165</v>
      </c>
      <c r="J181" s="73" t="s">
        <v>165</v>
      </c>
      <c r="K181" s="74" t="s">
        <v>165</v>
      </c>
      <c r="P181" s="69"/>
    </row>
    <row r="182" spans="1:16" hidden="1">
      <c r="A182" s="75" t="s">
        <v>332</v>
      </c>
      <c r="B182" s="73" t="s">
        <v>173</v>
      </c>
      <c r="C182" s="73">
        <v>1398</v>
      </c>
      <c r="D182" s="73">
        <v>711</v>
      </c>
      <c r="E182" s="73">
        <v>687</v>
      </c>
      <c r="F182" s="73">
        <v>1398</v>
      </c>
      <c r="G182" s="73">
        <v>711</v>
      </c>
      <c r="H182" s="73">
        <v>687</v>
      </c>
      <c r="I182" s="73" t="s">
        <v>165</v>
      </c>
      <c r="J182" s="73" t="s">
        <v>165</v>
      </c>
      <c r="K182" s="74" t="s">
        <v>165</v>
      </c>
      <c r="P182" s="69"/>
    </row>
    <row r="183" spans="1:16" hidden="1">
      <c r="A183" s="75" t="s">
        <v>333</v>
      </c>
      <c r="B183" s="73" t="s">
        <v>173</v>
      </c>
      <c r="C183" s="73">
        <v>1703</v>
      </c>
      <c r="D183" s="73">
        <v>884</v>
      </c>
      <c r="E183" s="73">
        <v>819</v>
      </c>
      <c r="F183" s="73">
        <v>1703</v>
      </c>
      <c r="G183" s="73">
        <v>884</v>
      </c>
      <c r="H183" s="73">
        <v>819</v>
      </c>
      <c r="I183" s="73" t="s">
        <v>165</v>
      </c>
      <c r="J183" s="73" t="s">
        <v>165</v>
      </c>
      <c r="K183" s="74" t="s">
        <v>165</v>
      </c>
      <c r="P183" s="69"/>
    </row>
    <row r="184" spans="1:16" hidden="1">
      <c r="A184" s="75" t="s">
        <v>334</v>
      </c>
      <c r="B184" s="73" t="s">
        <v>173</v>
      </c>
      <c r="C184" s="73">
        <v>703</v>
      </c>
      <c r="D184" s="73">
        <v>384</v>
      </c>
      <c r="E184" s="73">
        <v>319</v>
      </c>
      <c r="F184" s="73">
        <v>703</v>
      </c>
      <c r="G184" s="73">
        <v>384</v>
      </c>
      <c r="H184" s="73">
        <v>319</v>
      </c>
      <c r="I184" s="73" t="s">
        <v>165</v>
      </c>
      <c r="J184" s="73" t="s">
        <v>165</v>
      </c>
      <c r="K184" s="74" t="s">
        <v>165</v>
      </c>
      <c r="P184" s="69"/>
    </row>
    <row r="185" spans="1:16" hidden="1">
      <c r="A185" s="75" t="s">
        <v>335</v>
      </c>
      <c r="B185" s="73" t="s">
        <v>173</v>
      </c>
      <c r="C185" s="73">
        <v>728</v>
      </c>
      <c r="D185" s="73">
        <v>346</v>
      </c>
      <c r="E185" s="73">
        <v>382</v>
      </c>
      <c r="F185" s="73">
        <v>728</v>
      </c>
      <c r="G185" s="73">
        <v>346</v>
      </c>
      <c r="H185" s="73">
        <v>382</v>
      </c>
      <c r="I185" s="73" t="s">
        <v>165</v>
      </c>
      <c r="J185" s="73" t="s">
        <v>165</v>
      </c>
      <c r="K185" s="74" t="s">
        <v>165</v>
      </c>
      <c r="P185" s="69"/>
    </row>
    <row r="186" spans="1:16" hidden="1">
      <c r="A186" s="75" t="s">
        <v>336</v>
      </c>
      <c r="B186" s="73" t="s">
        <v>173</v>
      </c>
      <c r="C186" s="73">
        <v>1673</v>
      </c>
      <c r="D186" s="73">
        <v>880</v>
      </c>
      <c r="E186" s="73">
        <v>793</v>
      </c>
      <c r="F186" s="73">
        <v>1673</v>
      </c>
      <c r="G186" s="73">
        <v>880</v>
      </c>
      <c r="H186" s="73">
        <v>793</v>
      </c>
      <c r="I186" s="73" t="s">
        <v>165</v>
      </c>
      <c r="J186" s="73" t="s">
        <v>165</v>
      </c>
      <c r="K186" s="74" t="s">
        <v>165</v>
      </c>
      <c r="P186" s="69"/>
    </row>
    <row r="187" spans="1:16" hidden="1">
      <c r="A187" s="75" t="s">
        <v>337</v>
      </c>
      <c r="B187" s="73" t="s">
        <v>173</v>
      </c>
      <c r="C187" s="73">
        <v>6432</v>
      </c>
      <c r="D187" s="73" t="s">
        <v>325</v>
      </c>
      <c r="E187" s="73">
        <v>6432</v>
      </c>
      <c r="F187" s="73">
        <v>6432</v>
      </c>
      <c r="G187" s="73" t="s">
        <v>325</v>
      </c>
      <c r="H187" s="73">
        <v>6432</v>
      </c>
      <c r="I187" s="73" t="s">
        <v>165</v>
      </c>
      <c r="J187" s="73" t="s">
        <v>165</v>
      </c>
      <c r="K187" s="74" t="s">
        <v>165</v>
      </c>
      <c r="P187" s="69"/>
    </row>
    <row r="188" spans="1:16" s="69" customFormat="1">
      <c r="A188" s="76" t="s">
        <v>338</v>
      </c>
      <c r="B188" s="67" t="s">
        <v>339</v>
      </c>
      <c r="C188" s="66">
        <v>47812</v>
      </c>
      <c r="D188" s="67">
        <v>23340</v>
      </c>
      <c r="E188" s="67">
        <v>24472</v>
      </c>
      <c r="F188" s="67">
        <v>47812</v>
      </c>
      <c r="G188" s="67">
        <v>23340</v>
      </c>
      <c r="H188" s="67">
        <v>24472</v>
      </c>
      <c r="I188" s="67" t="s">
        <v>165</v>
      </c>
      <c r="J188" s="67" t="s">
        <v>165</v>
      </c>
      <c r="K188" s="68" t="s">
        <v>165</v>
      </c>
    </row>
    <row r="189" spans="1:16">
      <c r="A189" s="75" t="s">
        <v>166</v>
      </c>
      <c r="B189" s="71">
        <f>C189/C188</f>
        <v>0.1811679076382498</v>
      </c>
      <c r="C189" s="72">
        <v>8662</v>
      </c>
      <c r="D189" s="73">
        <v>2805</v>
      </c>
      <c r="E189" s="73">
        <v>5857</v>
      </c>
      <c r="F189" s="73">
        <v>8662</v>
      </c>
      <c r="G189" s="73">
        <v>2805</v>
      </c>
      <c r="H189" s="73">
        <v>5857</v>
      </c>
      <c r="I189" s="73" t="s">
        <v>165</v>
      </c>
      <c r="J189" s="73" t="s">
        <v>165</v>
      </c>
      <c r="K189" s="74" t="s">
        <v>165</v>
      </c>
      <c r="P189" s="69"/>
    </row>
    <row r="190" spans="1:16" s="69" customFormat="1">
      <c r="A190" s="76" t="s">
        <v>340</v>
      </c>
      <c r="B190" s="67" t="s">
        <v>341</v>
      </c>
      <c r="C190" s="67">
        <v>5986</v>
      </c>
      <c r="D190" s="67">
        <v>3115</v>
      </c>
      <c r="E190" s="67">
        <v>2871</v>
      </c>
      <c r="F190" s="67" t="s">
        <v>165</v>
      </c>
      <c r="G190" s="67" t="s">
        <v>165</v>
      </c>
      <c r="H190" s="67" t="s">
        <v>165</v>
      </c>
      <c r="I190" s="67">
        <v>5986</v>
      </c>
      <c r="J190" s="67">
        <v>3115</v>
      </c>
      <c r="K190" s="68">
        <v>2871</v>
      </c>
    </row>
    <row r="191" spans="1:16">
      <c r="A191" s="75" t="s">
        <v>166</v>
      </c>
      <c r="B191" s="73" t="s">
        <v>173</v>
      </c>
      <c r="C191" s="73">
        <v>931</v>
      </c>
      <c r="D191" s="73">
        <v>338</v>
      </c>
      <c r="E191" s="73">
        <v>593</v>
      </c>
      <c r="F191" s="73" t="s">
        <v>165</v>
      </c>
      <c r="G191" s="73" t="s">
        <v>165</v>
      </c>
      <c r="H191" s="73" t="s">
        <v>165</v>
      </c>
      <c r="I191" s="73">
        <v>931</v>
      </c>
      <c r="J191" s="73">
        <v>338</v>
      </c>
      <c r="K191" s="74">
        <v>593</v>
      </c>
      <c r="P191" s="69"/>
    </row>
    <row r="192" spans="1:16" s="69" customFormat="1">
      <c r="A192" s="76" t="s">
        <v>342</v>
      </c>
      <c r="B192" s="67" t="s">
        <v>343</v>
      </c>
      <c r="C192" s="67">
        <v>3693</v>
      </c>
      <c r="D192" s="67">
        <v>1806</v>
      </c>
      <c r="E192" s="67">
        <v>1887</v>
      </c>
      <c r="F192" s="67" t="s">
        <v>165</v>
      </c>
      <c r="G192" s="67" t="s">
        <v>165</v>
      </c>
      <c r="H192" s="67" t="s">
        <v>165</v>
      </c>
      <c r="I192" s="67">
        <v>3693</v>
      </c>
      <c r="J192" s="67">
        <v>1806</v>
      </c>
      <c r="K192" s="68">
        <v>1887</v>
      </c>
    </row>
    <row r="193" spans="1:16">
      <c r="A193" s="75" t="s">
        <v>166</v>
      </c>
      <c r="B193" s="73" t="s">
        <v>173</v>
      </c>
      <c r="C193" s="73">
        <v>569</v>
      </c>
      <c r="D193" s="73">
        <v>174</v>
      </c>
      <c r="E193" s="73">
        <v>395</v>
      </c>
      <c r="F193" s="73" t="s">
        <v>165</v>
      </c>
      <c r="G193" s="73" t="s">
        <v>165</v>
      </c>
      <c r="H193" s="73" t="s">
        <v>165</v>
      </c>
      <c r="I193" s="73">
        <v>569</v>
      </c>
      <c r="J193" s="73">
        <v>174</v>
      </c>
      <c r="K193" s="74">
        <v>395</v>
      </c>
      <c r="P193" s="69"/>
    </row>
    <row r="194" spans="1:16" s="69" customFormat="1">
      <c r="A194" s="76" t="s">
        <v>344</v>
      </c>
      <c r="B194" s="67" t="s">
        <v>345</v>
      </c>
      <c r="C194" s="67">
        <v>5899</v>
      </c>
      <c r="D194" s="67">
        <v>2967</v>
      </c>
      <c r="E194" s="67">
        <v>2932</v>
      </c>
      <c r="F194" s="67" t="s">
        <v>165</v>
      </c>
      <c r="G194" s="67" t="s">
        <v>165</v>
      </c>
      <c r="H194" s="67" t="s">
        <v>165</v>
      </c>
      <c r="I194" s="67">
        <v>5899</v>
      </c>
      <c r="J194" s="67">
        <v>2967</v>
      </c>
      <c r="K194" s="68">
        <v>2932</v>
      </c>
    </row>
    <row r="195" spans="1:16">
      <c r="A195" s="75" t="s">
        <v>166</v>
      </c>
      <c r="B195" s="73" t="s">
        <v>173</v>
      </c>
      <c r="C195" s="73">
        <v>714</v>
      </c>
      <c r="D195" s="73">
        <v>216</v>
      </c>
      <c r="E195" s="73">
        <v>498</v>
      </c>
      <c r="F195" s="73" t="s">
        <v>165</v>
      </c>
      <c r="G195" s="73" t="s">
        <v>165</v>
      </c>
      <c r="H195" s="73" t="s">
        <v>165</v>
      </c>
      <c r="I195" s="73">
        <v>714</v>
      </c>
      <c r="J195" s="73">
        <v>216</v>
      </c>
      <c r="K195" s="74">
        <v>498</v>
      </c>
      <c r="P195" s="69"/>
    </row>
    <row r="196" spans="1:16" s="69" customFormat="1">
      <c r="A196" s="76" t="s">
        <v>346</v>
      </c>
      <c r="B196" s="67" t="s">
        <v>347</v>
      </c>
      <c r="C196" s="67">
        <v>19106</v>
      </c>
      <c r="D196" s="67">
        <v>9681</v>
      </c>
      <c r="E196" s="67">
        <v>9425</v>
      </c>
      <c r="F196" s="67" t="s">
        <v>165</v>
      </c>
      <c r="G196" s="67" t="s">
        <v>165</v>
      </c>
      <c r="H196" s="67" t="s">
        <v>165</v>
      </c>
      <c r="I196" s="67">
        <v>19106</v>
      </c>
      <c r="J196" s="67">
        <v>9681</v>
      </c>
      <c r="K196" s="68">
        <v>9425</v>
      </c>
    </row>
    <row r="197" spans="1:16">
      <c r="A197" s="75" t="s">
        <v>166</v>
      </c>
      <c r="B197" s="73"/>
      <c r="C197" s="73">
        <v>2170</v>
      </c>
      <c r="D197" s="73">
        <v>772</v>
      </c>
      <c r="E197" s="73">
        <v>1398</v>
      </c>
      <c r="F197" s="73" t="s">
        <v>165</v>
      </c>
      <c r="G197" s="73" t="s">
        <v>165</v>
      </c>
      <c r="H197" s="73" t="s">
        <v>165</v>
      </c>
      <c r="I197" s="73">
        <v>2170</v>
      </c>
      <c r="J197" s="73">
        <v>772</v>
      </c>
      <c r="K197" s="74">
        <v>1398</v>
      </c>
      <c r="P197" s="69"/>
    </row>
    <row r="198" spans="1:16" s="69" customFormat="1">
      <c r="A198" s="76" t="s">
        <v>348</v>
      </c>
      <c r="B198" s="67" t="s">
        <v>349</v>
      </c>
      <c r="C198" s="67">
        <v>14720</v>
      </c>
      <c r="D198" s="67">
        <v>7258</v>
      </c>
      <c r="E198" s="67">
        <v>7462</v>
      </c>
      <c r="F198" s="67">
        <v>7111</v>
      </c>
      <c r="G198" s="67">
        <v>3420</v>
      </c>
      <c r="H198" s="67">
        <v>3691</v>
      </c>
      <c r="I198" s="67">
        <v>7609</v>
      </c>
      <c r="J198" s="67">
        <v>3838</v>
      </c>
      <c r="K198" s="68">
        <v>3771</v>
      </c>
    </row>
    <row r="199" spans="1:16">
      <c r="A199" s="75" t="s">
        <v>166</v>
      </c>
      <c r="B199" s="73" t="s">
        <v>173</v>
      </c>
      <c r="C199" s="73">
        <v>1942</v>
      </c>
      <c r="D199" s="73">
        <v>615</v>
      </c>
      <c r="E199" s="73">
        <v>1327</v>
      </c>
      <c r="F199" s="73">
        <v>968</v>
      </c>
      <c r="G199" s="73">
        <v>285</v>
      </c>
      <c r="H199" s="73">
        <v>683</v>
      </c>
      <c r="I199" s="73">
        <v>974</v>
      </c>
      <c r="J199" s="73">
        <v>330</v>
      </c>
      <c r="K199" s="74">
        <v>644</v>
      </c>
      <c r="P199" s="69"/>
    </row>
    <row r="200" spans="1:16" s="69" customFormat="1">
      <c r="A200" s="76" t="s">
        <v>350</v>
      </c>
      <c r="B200" s="67" t="s">
        <v>351</v>
      </c>
      <c r="C200" s="67">
        <v>3536</v>
      </c>
      <c r="D200" s="67">
        <v>1745</v>
      </c>
      <c r="E200" s="67">
        <v>1791</v>
      </c>
      <c r="F200" s="67">
        <v>3536</v>
      </c>
      <c r="G200" s="67">
        <v>1745</v>
      </c>
      <c r="H200" s="67">
        <v>1791</v>
      </c>
      <c r="I200" s="67" t="s">
        <v>165</v>
      </c>
      <c r="J200" s="67" t="s">
        <v>165</v>
      </c>
      <c r="K200" s="68" t="s">
        <v>165</v>
      </c>
    </row>
    <row r="201" spans="1:16">
      <c r="A201" s="75" t="s">
        <v>166</v>
      </c>
      <c r="B201" s="73" t="s">
        <v>173</v>
      </c>
      <c r="C201" s="73">
        <v>511</v>
      </c>
      <c r="D201" s="73">
        <v>161</v>
      </c>
      <c r="E201" s="73">
        <v>350</v>
      </c>
      <c r="F201" s="73">
        <v>511</v>
      </c>
      <c r="G201" s="73">
        <v>161</v>
      </c>
      <c r="H201" s="73">
        <v>350</v>
      </c>
      <c r="I201" s="73" t="s">
        <v>165</v>
      </c>
      <c r="J201" s="73" t="s">
        <v>165</v>
      </c>
      <c r="K201" s="74" t="s">
        <v>165</v>
      </c>
      <c r="P201" s="69"/>
    </row>
    <row r="202" spans="1:16" s="69" customFormat="1">
      <c r="A202" s="76" t="s">
        <v>350</v>
      </c>
      <c r="B202" s="67" t="s">
        <v>352</v>
      </c>
      <c r="C202" s="67">
        <v>4618</v>
      </c>
      <c r="D202" s="67">
        <v>2382</v>
      </c>
      <c r="E202" s="67">
        <v>2236</v>
      </c>
      <c r="F202" s="67" t="s">
        <v>165</v>
      </c>
      <c r="G202" s="67" t="s">
        <v>165</v>
      </c>
      <c r="H202" s="67" t="s">
        <v>165</v>
      </c>
      <c r="I202" s="67">
        <v>4618</v>
      </c>
      <c r="J202" s="67">
        <v>2382</v>
      </c>
      <c r="K202" s="68">
        <v>2236</v>
      </c>
    </row>
    <row r="203" spans="1:16">
      <c r="A203" s="75" t="s">
        <v>166</v>
      </c>
      <c r="B203" s="73" t="s">
        <v>173</v>
      </c>
      <c r="C203" s="73">
        <v>663</v>
      </c>
      <c r="D203" s="73">
        <v>223</v>
      </c>
      <c r="E203" s="73">
        <v>440</v>
      </c>
      <c r="F203" s="73" t="s">
        <v>165</v>
      </c>
      <c r="G203" s="73" t="s">
        <v>165</v>
      </c>
      <c r="H203" s="73" t="s">
        <v>165</v>
      </c>
      <c r="I203" s="73">
        <v>663</v>
      </c>
      <c r="J203" s="73">
        <v>223</v>
      </c>
      <c r="K203" s="74">
        <v>440</v>
      </c>
      <c r="P203" s="69"/>
    </row>
    <row r="204" spans="1:16" s="69" customFormat="1">
      <c r="A204" s="76" t="s">
        <v>353</v>
      </c>
      <c r="B204" s="67" t="s">
        <v>354</v>
      </c>
      <c r="C204" s="67">
        <v>17049</v>
      </c>
      <c r="D204" s="67">
        <v>8550</v>
      </c>
      <c r="E204" s="67">
        <v>8499</v>
      </c>
      <c r="F204" s="67" t="s">
        <v>165</v>
      </c>
      <c r="G204" s="67" t="s">
        <v>165</v>
      </c>
      <c r="H204" s="67" t="s">
        <v>165</v>
      </c>
      <c r="I204" s="67">
        <v>17049</v>
      </c>
      <c r="J204" s="67">
        <v>8550</v>
      </c>
      <c r="K204" s="68">
        <v>8499</v>
      </c>
    </row>
    <row r="205" spans="1:16">
      <c r="A205" s="75" t="s">
        <v>166</v>
      </c>
      <c r="B205" s="73" t="s">
        <v>173</v>
      </c>
      <c r="C205" s="73">
        <v>2238</v>
      </c>
      <c r="D205" s="73">
        <v>721</v>
      </c>
      <c r="E205" s="73">
        <v>1517</v>
      </c>
      <c r="F205" s="73" t="s">
        <v>165</v>
      </c>
      <c r="G205" s="73" t="s">
        <v>165</v>
      </c>
      <c r="H205" s="73" t="s">
        <v>165</v>
      </c>
      <c r="I205" s="73">
        <v>2238</v>
      </c>
      <c r="J205" s="73">
        <v>721</v>
      </c>
      <c r="K205" s="74">
        <v>1517</v>
      </c>
      <c r="P205" s="69"/>
    </row>
    <row r="206" spans="1:16" s="69" customFormat="1">
      <c r="A206" s="76" t="s">
        <v>355</v>
      </c>
      <c r="B206" s="67" t="s">
        <v>356</v>
      </c>
      <c r="C206" s="67">
        <v>5262</v>
      </c>
      <c r="D206" s="67">
        <v>2600</v>
      </c>
      <c r="E206" s="67">
        <v>2662</v>
      </c>
      <c r="F206" s="67" t="s">
        <v>165</v>
      </c>
      <c r="G206" s="67" t="s">
        <v>165</v>
      </c>
      <c r="H206" s="67" t="s">
        <v>165</v>
      </c>
      <c r="I206" s="67">
        <v>5262</v>
      </c>
      <c r="J206" s="67">
        <v>2600</v>
      </c>
      <c r="K206" s="68">
        <v>2662</v>
      </c>
    </row>
    <row r="207" spans="1:16">
      <c r="A207" s="75" t="s">
        <v>166</v>
      </c>
      <c r="B207" s="73" t="s">
        <v>173</v>
      </c>
      <c r="C207" s="73">
        <v>829</v>
      </c>
      <c r="D207" s="73">
        <v>252</v>
      </c>
      <c r="E207" s="73">
        <v>577</v>
      </c>
      <c r="F207" s="73" t="s">
        <v>165</v>
      </c>
      <c r="G207" s="73" t="s">
        <v>165</v>
      </c>
      <c r="H207" s="73" t="s">
        <v>165</v>
      </c>
      <c r="I207" s="73">
        <v>829</v>
      </c>
      <c r="J207" s="73">
        <v>252</v>
      </c>
      <c r="K207" s="74">
        <v>577</v>
      </c>
      <c r="P207" s="69"/>
    </row>
    <row r="208" spans="1:16" s="69" customFormat="1">
      <c r="A208" s="76" t="s">
        <v>357</v>
      </c>
      <c r="B208" s="67" t="s">
        <v>358</v>
      </c>
      <c r="C208" s="67">
        <v>3431</v>
      </c>
      <c r="D208" s="67">
        <v>1699</v>
      </c>
      <c r="E208" s="67">
        <v>1732</v>
      </c>
      <c r="F208" s="67" t="s">
        <v>165</v>
      </c>
      <c r="G208" s="67" t="s">
        <v>165</v>
      </c>
      <c r="H208" s="67" t="s">
        <v>165</v>
      </c>
      <c r="I208" s="67">
        <v>3431</v>
      </c>
      <c r="J208" s="67">
        <v>1699</v>
      </c>
      <c r="K208" s="68">
        <v>1732</v>
      </c>
    </row>
    <row r="209" spans="1:16">
      <c r="A209" s="75" t="s">
        <v>166</v>
      </c>
      <c r="B209" s="73" t="s">
        <v>173</v>
      </c>
      <c r="C209" s="73">
        <v>567</v>
      </c>
      <c r="D209" s="73">
        <v>165</v>
      </c>
      <c r="E209" s="73">
        <v>402</v>
      </c>
      <c r="F209" s="73" t="s">
        <v>165</v>
      </c>
      <c r="G209" s="73" t="s">
        <v>165</v>
      </c>
      <c r="H209" s="73" t="s">
        <v>165</v>
      </c>
      <c r="I209" s="73">
        <v>567</v>
      </c>
      <c r="J209" s="73">
        <v>165</v>
      </c>
      <c r="K209" s="74">
        <v>402</v>
      </c>
      <c r="P209" s="69"/>
    </row>
    <row r="210" spans="1:16" s="69" customFormat="1">
      <c r="A210" s="76" t="s">
        <v>359</v>
      </c>
      <c r="B210" s="67" t="s">
        <v>360</v>
      </c>
      <c r="C210" s="67">
        <v>10304</v>
      </c>
      <c r="D210" s="67">
        <v>5247</v>
      </c>
      <c r="E210" s="67">
        <v>5057</v>
      </c>
      <c r="F210" s="67" t="s">
        <v>165</v>
      </c>
      <c r="G210" s="67" t="s">
        <v>165</v>
      </c>
      <c r="H210" s="67" t="s">
        <v>165</v>
      </c>
      <c r="I210" s="67">
        <v>10304</v>
      </c>
      <c r="J210" s="67">
        <v>5247</v>
      </c>
      <c r="K210" s="68">
        <v>5057</v>
      </c>
    </row>
    <row r="211" spans="1:16">
      <c r="A211" s="75" t="s">
        <v>166</v>
      </c>
      <c r="B211" s="71"/>
      <c r="C211" s="73">
        <v>1148</v>
      </c>
      <c r="D211" s="73">
        <v>390</v>
      </c>
      <c r="E211" s="73">
        <v>758</v>
      </c>
      <c r="F211" s="73" t="s">
        <v>165</v>
      </c>
      <c r="G211" s="73" t="s">
        <v>165</v>
      </c>
      <c r="H211" s="73" t="s">
        <v>165</v>
      </c>
      <c r="I211" s="73">
        <v>1148</v>
      </c>
      <c r="J211" s="73">
        <v>390</v>
      </c>
      <c r="K211" s="74">
        <v>758</v>
      </c>
      <c r="P211" s="69"/>
    </row>
    <row r="212" spans="1:16" s="69" customFormat="1">
      <c r="A212" s="76" t="s">
        <v>361</v>
      </c>
      <c r="B212" s="67" t="s">
        <v>362</v>
      </c>
      <c r="C212" s="67">
        <v>6664</v>
      </c>
      <c r="D212" s="67">
        <v>3478</v>
      </c>
      <c r="E212" s="67">
        <v>3186</v>
      </c>
      <c r="F212" s="67" t="s">
        <v>165</v>
      </c>
      <c r="G212" s="67" t="s">
        <v>165</v>
      </c>
      <c r="H212" s="67" t="s">
        <v>165</v>
      </c>
      <c r="I212" s="67">
        <v>6664</v>
      </c>
      <c r="J212" s="67">
        <v>3478</v>
      </c>
      <c r="K212" s="68">
        <v>3186</v>
      </c>
    </row>
    <row r="213" spans="1:16">
      <c r="A213" s="75" t="s">
        <v>166</v>
      </c>
      <c r="B213" s="73" t="s">
        <v>173</v>
      </c>
      <c r="C213" s="73">
        <v>986</v>
      </c>
      <c r="D213" s="73">
        <v>326</v>
      </c>
      <c r="E213" s="73">
        <v>660</v>
      </c>
      <c r="F213" s="73" t="s">
        <v>165</v>
      </c>
      <c r="G213" s="73" t="s">
        <v>165</v>
      </c>
      <c r="H213" s="73" t="s">
        <v>165</v>
      </c>
      <c r="I213" s="73">
        <v>986</v>
      </c>
      <c r="J213" s="73">
        <v>326</v>
      </c>
      <c r="K213" s="74">
        <v>660</v>
      </c>
      <c r="P213" s="69"/>
    </row>
    <row r="214" spans="1:16" s="69" customFormat="1">
      <c r="A214" s="76" t="s">
        <v>363</v>
      </c>
      <c r="B214" s="67" t="s">
        <v>364</v>
      </c>
      <c r="C214" s="67">
        <v>4718</v>
      </c>
      <c r="D214" s="67">
        <v>2321</v>
      </c>
      <c r="E214" s="67">
        <v>2397</v>
      </c>
      <c r="F214" s="67" t="s">
        <v>165</v>
      </c>
      <c r="G214" s="67" t="s">
        <v>165</v>
      </c>
      <c r="H214" s="67" t="s">
        <v>165</v>
      </c>
      <c r="I214" s="67">
        <v>4718</v>
      </c>
      <c r="J214" s="67">
        <v>2321</v>
      </c>
      <c r="K214" s="68">
        <v>2397</v>
      </c>
    </row>
    <row r="215" spans="1:16">
      <c r="A215" s="75" t="s">
        <v>166</v>
      </c>
      <c r="B215" s="73" t="s">
        <v>173</v>
      </c>
      <c r="C215" s="73">
        <v>665</v>
      </c>
      <c r="D215" s="73">
        <v>189</v>
      </c>
      <c r="E215" s="73">
        <v>476</v>
      </c>
      <c r="F215" s="73" t="s">
        <v>165</v>
      </c>
      <c r="G215" s="73" t="s">
        <v>165</v>
      </c>
      <c r="H215" s="73" t="s">
        <v>165</v>
      </c>
      <c r="I215" s="73">
        <v>665</v>
      </c>
      <c r="J215" s="73">
        <v>189</v>
      </c>
      <c r="K215" s="74">
        <v>476</v>
      </c>
      <c r="P215" s="69"/>
    </row>
    <row r="216" spans="1:16" s="69" customFormat="1">
      <c r="A216" s="76" t="s">
        <v>365</v>
      </c>
      <c r="B216" s="67" t="s">
        <v>366</v>
      </c>
      <c r="C216" s="66">
        <v>48309</v>
      </c>
      <c r="D216" s="67">
        <v>23249</v>
      </c>
      <c r="E216" s="67">
        <v>25060</v>
      </c>
      <c r="F216" s="67">
        <v>48309</v>
      </c>
      <c r="G216" s="67">
        <v>23249</v>
      </c>
      <c r="H216" s="67">
        <v>25060</v>
      </c>
      <c r="I216" s="67" t="s">
        <v>165</v>
      </c>
      <c r="J216" s="67" t="s">
        <v>165</v>
      </c>
      <c r="K216" s="68" t="s">
        <v>165</v>
      </c>
    </row>
    <row r="217" spans="1:16">
      <c r="A217" s="75" t="s">
        <v>166</v>
      </c>
      <c r="B217" s="71">
        <f>C217/C216</f>
        <v>0.19387691734459417</v>
      </c>
      <c r="C217" s="72">
        <v>9366</v>
      </c>
      <c r="D217" s="73">
        <v>2778</v>
      </c>
      <c r="E217" s="73">
        <v>6588</v>
      </c>
      <c r="F217" s="73">
        <v>9366</v>
      </c>
      <c r="G217" s="73">
        <v>2778</v>
      </c>
      <c r="H217" s="73">
        <v>6588</v>
      </c>
      <c r="I217" s="73" t="s">
        <v>165</v>
      </c>
      <c r="J217" s="73" t="s">
        <v>165</v>
      </c>
      <c r="K217" s="74" t="s">
        <v>165</v>
      </c>
      <c r="P217" s="69"/>
    </row>
    <row r="218" spans="1:16" s="69" customFormat="1">
      <c r="A218" s="76" t="s">
        <v>365</v>
      </c>
      <c r="B218" s="67" t="s">
        <v>367</v>
      </c>
      <c r="C218" s="67">
        <v>15934</v>
      </c>
      <c r="D218" s="67">
        <v>7998</v>
      </c>
      <c r="E218" s="67">
        <v>7936</v>
      </c>
      <c r="F218" s="67" t="s">
        <v>165</v>
      </c>
      <c r="G218" s="67" t="s">
        <v>165</v>
      </c>
      <c r="H218" s="67" t="s">
        <v>165</v>
      </c>
      <c r="I218" s="67">
        <v>15934</v>
      </c>
      <c r="J218" s="67">
        <v>7998</v>
      </c>
      <c r="K218" s="68">
        <v>7936</v>
      </c>
    </row>
    <row r="219" spans="1:16">
      <c r="A219" s="75" t="s">
        <v>166</v>
      </c>
      <c r="B219" s="73" t="s">
        <v>173</v>
      </c>
      <c r="C219" s="73">
        <v>1834</v>
      </c>
      <c r="D219" s="73">
        <v>611</v>
      </c>
      <c r="E219" s="73">
        <v>1223</v>
      </c>
      <c r="F219" s="73" t="s">
        <v>165</v>
      </c>
      <c r="G219" s="73" t="s">
        <v>165</v>
      </c>
      <c r="H219" s="73" t="s">
        <v>165</v>
      </c>
      <c r="I219" s="73">
        <v>1834</v>
      </c>
      <c r="J219" s="73">
        <v>611</v>
      </c>
      <c r="K219" s="74">
        <v>1223</v>
      </c>
      <c r="P219" s="69"/>
    </row>
    <row r="220" spans="1:16" s="69" customFormat="1">
      <c r="A220" s="76" t="s">
        <v>368</v>
      </c>
      <c r="B220" s="67" t="s">
        <v>369</v>
      </c>
      <c r="C220" s="67">
        <v>4077</v>
      </c>
      <c r="D220" s="67">
        <v>2061</v>
      </c>
      <c r="E220" s="67">
        <v>2016</v>
      </c>
      <c r="F220" s="67" t="s">
        <v>165</v>
      </c>
      <c r="G220" s="67" t="s">
        <v>165</v>
      </c>
      <c r="H220" s="67" t="s">
        <v>165</v>
      </c>
      <c r="I220" s="67">
        <v>4077</v>
      </c>
      <c r="J220" s="67">
        <v>2061</v>
      </c>
      <c r="K220" s="68">
        <v>2016</v>
      </c>
    </row>
    <row r="221" spans="1:16">
      <c r="A221" s="75" t="s">
        <v>166</v>
      </c>
      <c r="B221" s="73" t="s">
        <v>173</v>
      </c>
      <c r="C221" s="73">
        <v>619</v>
      </c>
      <c r="D221" s="73">
        <v>202</v>
      </c>
      <c r="E221" s="73">
        <v>417</v>
      </c>
      <c r="F221" s="73" t="s">
        <v>165</v>
      </c>
      <c r="G221" s="73" t="s">
        <v>165</v>
      </c>
      <c r="H221" s="73" t="s">
        <v>165</v>
      </c>
      <c r="I221" s="73">
        <v>619</v>
      </c>
      <c r="J221" s="73">
        <v>202</v>
      </c>
      <c r="K221" s="74">
        <v>417</v>
      </c>
      <c r="P221" s="69"/>
    </row>
    <row r="222" spans="1:16" s="69" customFormat="1">
      <c r="A222" s="76" t="s">
        <v>370</v>
      </c>
      <c r="B222" s="67" t="s">
        <v>371</v>
      </c>
      <c r="C222" s="67">
        <v>6414</v>
      </c>
      <c r="D222" s="67">
        <v>3265</v>
      </c>
      <c r="E222" s="67">
        <v>3149</v>
      </c>
      <c r="F222" s="67" t="s">
        <v>165</v>
      </c>
      <c r="G222" s="67" t="s">
        <v>165</v>
      </c>
      <c r="H222" s="67" t="s">
        <v>165</v>
      </c>
      <c r="I222" s="67">
        <v>6414</v>
      </c>
      <c r="J222" s="67">
        <v>3265</v>
      </c>
      <c r="K222" s="68">
        <v>3149</v>
      </c>
    </row>
    <row r="223" spans="1:16">
      <c r="A223" s="75" t="s">
        <v>166</v>
      </c>
      <c r="B223" s="73" t="s">
        <v>173</v>
      </c>
      <c r="C223" s="73">
        <v>926</v>
      </c>
      <c r="D223" s="73">
        <v>273</v>
      </c>
      <c r="E223" s="73">
        <v>653</v>
      </c>
      <c r="F223" s="73" t="s">
        <v>165</v>
      </c>
      <c r="G223" s="73" t="s">
        <v>165</v>
      </c>
      <c r="H223" s="73" t="s">
        <v>165</v>
      </c>
      <c r="I223" s="73">
        <v>926</v>
      </c>
      <c r="J223" s="73">
        <v>273</v>
      </c>
      <c r="K223" s="74">
        <v>653</v>
      </c>
      <c r="P223" s="69"/>
    </row>
    <row r="224" spans="1:16" s="69" customFormat="1">
      <c r="A224" s="76" t="s">
        <v>372</v>
      </c>
      <c r="B224" s="67" t="s">
        <v>373</v>
      </c>
      <c r="C224" s="67">
        <v>9844</v>
      </c>
      <c r="D224" s="67">
        <v>4917</v>
      </c>
      <c r="E224" s="67">
        <v>4927</v>
      </c>
      <c r="F224" s="67" t="s">
        <v>165</v>
      </c>
      <c r="G224" s="67" t="s">
        <v>165</v>
      </c>
      <c r="H224" s="67" t="s">
        <v>165</v>
      </c>
      <c r="I224" s="67">
        <v>9844</v>
      </c>
      <c r="J224" s="67">
        <v>4917</v>
      </c>
      <c r="K224" s="68">
        <v>4927</v>
      </c>
    </row>
    <row r="225" spans="1:16">
      <c r="A225" s="75" t="s">
        <v>166</v>
      </c>
      <c r="B225" s="73" t="s">
        <v>173</v>
      </c>
      <c r="C225" s="73">
        <v>1687</v>
      </c>
      <c r="D225" s="73">
        <v>534</v>
      </c>
      <c r="E225" s="73">
        <v>1153</v>
      </c>
      <c r="F225" s="73" t="s">
        <v>165</v>
      </c>
      <c r="G225" s="73" t="s">
        <v>165</v>
      </c>
      <c r="H225" s="73" t="s">
        <v>165</v>
      </c>
      <c r="I225" s="73">
        <v>1687</v>
      </c>
      <c r="J225" s="73">
        <v>534</v>
      </c>
      <c r="K225" s="74">
        <v>1153</v>
      </c>
      <c r="P225" s="69"/>
    </row>
    <row r="226" spans="1:16" s="69" customFormat="1">
      <c r="A226" s="76" t="s">
        <v>374</v>
      </c>
      <c r="B226" s="67" t="s">
        <v>375</v>
      </c>
      <c r="C226" s="67">
        <v>10131</v>
      </c>
      <c r="D226" s="67">
        <v>5134</v>
      </c>
      <c r="E226" s="67">
        <v>4997</v>
      </c>
      <c r="F226" s="67" t="s">
        <v>165</v>
      </c>
      <c r="G226" s="67" t="s">
        <v>165</v>
      </c>
      <c r="H226" s="67" t="s">
        <v>165</v>
      </c>
      <c r="I226" s="67">
        <v>10131</v>
      </c>
      <c r="J226" s="67">
        <v>5134</v>
      </c>
      <c r="K226" s="68">
        <v>4997</v>
      </c>
    </row>
    <row r="227" spans="1:16">
      <c r="A227" s="75" t="s">
        <v>166</v>
      </c>
      <c r="B227" s="73" t="s">
        <v>173</v>
      </c>
      <c r="C227" s="73">
        <v>1251</v>
      </c>
      <c r="D227" s="73">
        <v>453</v>
      </c>
      <c r="E227" s="73">
        <v>798</v>
      </c>
      <c r="F227" s="73" t="s">
        <v>165</v>
      </c>
      <c r="G227" s="73" t="s">
        <v>165</v>
      </c>
      <c r="H227" s="73" t="s">
        <v>165</v>
      </c>
      <c r="I227" s="73">
        <v>1251</v>
      </c>
      <c r="J227" s="73">
        <v>453</v>
      </c>
      <c r="K227" s="74">
        <v>798</v>
      </c>
      <c r="P227" s="69"/>
    </row>
    <row r="228" spans="1:16" s="69" customFormat="1">
      <c r="A228" s="76" t="s">
        <v>376</v>
      </c>
      <c r="B228" s="67" t="s">
        <v>377</v>
      </c>
      <c r="C228" s="67">
        <v>3639</v>
      </c>
      <c r="D228" s="67">
        <v>1820</v>
      </c>
      <c r="E228" s="67">
        <v>1819</v>
      </c>
      <c r="F228" s="67" t="s">
        <v>165</v>
      </c>
      <c r="G228" s="67" t="s">
        <v>165</v>
      </c>
      <c r="H228" s="67" t="s">
        <v>165</v>
      </c>
      <c r="I228" s="67">
        <v>3639</v>
      </c>
      <c r="J228" s="67">
        <v>1820</v>
      </c>
      <c r="K228" s="68">
        <v>1819</v>
      </c>
    </row>
    <row r="229" spans="1:16">
      <c r="A229" s="75" t="s">
        <v>166</v>
      </c>
      <c r="B229" s="73" t="s">
        <v>173</v>
      </c>
      <c r="C229" s="73">
        <v>563</v>
      </c>
      <c r="D229" s="73">
        <v>219</v>
      </c>
      <c r="E229" s="73">
        <v>344</v>
      </c>
      <c r="F229" s="73" t="s">
        <v>165</v>
      </c>
      <c r="G229" s="73" t="s">
        <v>165</v>
      </c>
      <c r="H229" s="73" t="s">
        <v>165</v>
      </c>
      <c r="I229" s="73">
        <v>563</v>
      </c>
      <c r="J229" s="73">
        <v>219</v>
      </c>
      <c r="K229" s="74">
        <v>344</v>
      </c>
      <c r="P229" s="69"/>
    </row>
    <row r="230" spans="1:16" s="69" customFormat="1">
      <c r="A230" s="76" t="s">
        <v>378</v>
      </c>
      <c r="B230" s="67" t="s">
        <v>379</v>
      </c>
      <c r="C230" s="67">
        <v>5538</v>
      </c>
      <c r="D230" s="67">
        <v>2818</v>
      </c>
      <c r="E230" s="67">
        <v>2720</v>
      </c>
      <c r="F230" s="67" t="s">
        <v>165</v>
      </c>
      <c r="G230" s="67" t="s">
        <v>165</v>
      </c>
      <c r="H230" s="67" t="s">
        <v>165</v>
      </c>
      <c r="I230" s="67">
        <v>5538</v>
      </c>
      <c r="J230" s="67">
        <v>2818</v>
      </c>
      <c r="K230" s="68">
        <v>2720</v>
      </c>
    </row>
    <row r="231" spans="1:16">
      <c r="A231" s="75" t="s">
        <v>166</v>
      </c>
      <c r="B231" s="73" t="s">
        <v>173</v>
      </c>
      <c r="C231" s="73">
        <v>705</v>
      </c>
      <c r="D231" s="73">
        <v>229</v>
      </c>
      <c r="E231" s="73">
        <v>476</v>
      </c>
      <c r="F231" s="73" t="s">
        <v>165</v>
      </c>
      <c r="G231" s="73" t="s">
        <v>165</v>
      </c>
      <c r="H231" s="73" t="s">
        <v>165</v>
      </c>
      <c r="I231" s="73">
        <v>705</v>
      </c>
      <c r="J231" s="73">
        <v>229</v>
      </c>
      <c r="K231" s="74">
        <v>476</v>
      </c>
      <c r="P231" s="69"/>
    </row>
    <row r="232" spans="1:16" s="69" customFormat="1">
      <c r="A232" s="76" t="s">
        <v>380</v>
      </c>
      <c r="B232" s="67" t="s">
        <v>381</v>
      </c>
      <c r="C232" s="67">
        <v>4212</v>
      </c>
      <c r="D232" s="67">
        <v>2166</v>
      </c>
      <c r="E232" s="67">
        <v>2046</v>
      </c>
      <c r="F232" s="67" t="s">
        <v>165</v>
      </c>
      <c r="G232" s="67" t="s">
        <v>165</v>
      </c>
      <c r="H232" s="67" t="s">
        <v>165</v>
      </c>
      <c r="I232" s="67">
        <v>4212</v>
      </c>
      <c r="J232" s="67">
        <v>2166</v>
      </c>
      <c r="K232" s="68">
        <v>2046</v>
      </c>
    </row>
    <row r="233" spans="1:16">
      <c r="A233" s="75" t="s">
        <v>166</v>
      </c>
      <c r="B233" s="73" t="s">
        <v>173</v>
      </c>
      <c r="C233" s="73">
        <v>516</v>
      </c>
      <c r="D233" s="73">
        <v>161</v>
      </c>
      <c r="E233" s="73">
        <v>355</v>
      </c>
      <c r="F233" s="73" t="s">
        <v>165</v>
      </c>
      <c r="G233" s="73" t="s">
        <v>165</v>
      </c>
      <c r="H233" s="73" t="s">
        <v>165</v>
      </c>
      <c r="I233" s="73">
        <v>516</v>
      </c>
      <c r="J233" s="73">
        <v>161</v>
      </c>
      <c r="K233" s="74">
        <v>355</v>
      </c>
      <c r="P233" s="69"/>
    </row>
    <row r="234" spans="1:16" s="69" customFormat="1">
      <c r="A234" s="76" t="s">
        <v>382</v>
      </c>
      <c r="B234" s="67" t="s">
        <v>383</v>
      </c>
      <c r="C234" s="67">
        <v>5386</v>
      </c>
      <c r="D234" s="67">
        <v>2707</v>
      </c>
      <c r="E234" s="67">
        <v>2679</v>
      </c>
      <c r="F234" s="67" t="s">
        <v>165</v>
      </c>
      <c r="G234" s="67" t="s">
        <v>165</v>
      </c>
      <c r="H234" s="67" t="s">
        <v>165</v>
      </c>
      <c r="I234" s="67">
        <v>5386</v>
      </c>
      <c r="J234" s="67">
        <v>2707</v>
      </c>
      <c r="K234" s="68">
        <v>2679</v>
      </c>
    </row>
    <row r="235" spans="1:16">
      <c r="A235" s="75" t="s">
        <v>166</v>
      </c>
      <c r="B235" s="73" t="s">
        <v>173</v>
      </c>
      <c r="C235" s="73">
        <v>765</v>
      </c>
      <c r="D235" s="73">
        <v>294</v>
      </c>
      <c r="E235" s="73">
        <v>471</v>
      </c>
      <c r="F235" s="73" t="s">
        <v>165</v>
      </c>
      <c r="G235" s="73" t="s">
        <v>165</v>
      </c>
      <c r="H235" s="73" t="s">
        <v>165</v>
      </c>
      <c r="I235" s="73">
        <v>765</v>
      </c>
      <c r="J235" s="73">
        <v>294</v>
      </c>
      <c r="K235" s="74">
        <v>471</v>
      </c>
      <c r="P235" s="69"/>
    </row>
    <row r="236" spans="1:16" s="69" customFormat="1">
      <c r="A236" s="76" t="s">
        <v>384</v>
      </c>
      <c r="B236" s="67" t="s">
        <v>385</v>
      </c>
      <c r="C236" s="67">
        <v>16702</v>
      </c>
      <c r="D236" s="67">
        <v>8509</v>
      </c>
      <c r="E236" s="67">
        <v>8193</v>
      </c>
      <c r="F236" s="67" t="s">
        <v>165</v>
      </c>
      <c r="G236" s="67" t="s">
        <v>165</v>
      </c>
      <c r="H236" s="67" t="s">
        <v>165</v>
      </c>
      <c r="I236" s="67">
        <v>16702</v>
      </c>
      <c r="J236" s="67">
        <v>8509</v>
      </c>
      <c r="K236" s="68">
        <v>8193</v>
      </c>
    </row>
    <row r="237" spans="1:16">
      <c r="A237" s="75" t="s">
        <v>166</v>
      </c>
      <c r="B237" s="73" t="s">
        <v>173</v>
      </c>
      <c r="C237" s="73">
        <v>1909</v>
      </c>
      <c r="D237" s="73">
        <v>707</v>
      </c>
      <c r="E237" s="73">
        <v>1202</v>
      </c>
      <c r="F237" s="73" t="s">
        <v>165</v>
      </c>
      <c r="G237" s="73" t="s">
        <v>165</v>
      </c>
      <c r="H237" s="73" t="s">
        <v>165</v>
      </c>
      <c r="I237" s="73">
        <v>1909</v>
      </c>
      <c r="J237" s="73">
        <v>707</v>
      </c>
      <c r="K237" s="74">
        <v>1202</v>
      </c>
      <c r="P237" s="69"/>
    </row>
    <row r="238" spans="1:16" s="69" customFormat="1">
      <c r="A238" s="76" t="s">
        <v>386</v>
      </c>
      <c r="B238" s="67" t="s">
        <v>387</v>
      </c>
      <c r="C238" s="67">
        <v>18727</v>
      </c>
      <c r="D238" s="67">
        <v>9171</v>
      </c>
      <c r="E238" s="67">
        <v>9556</v>
      </c>
      <c r="F238" s="67">
        <v>10299</v>
      </c>
      <c r="G238" s="67">
        <v>4890</v>
      </c>
      <c r="H238" s="67">
        <v>5409</v>
      </c>
      <c r="I238" s="67">
        <v>8428</v>
      </c>
      <c r="J238" s="67">
        <v>4281</v>
      </c>
      <c r="K238" s="68">
        <v>4147</v>
      </c>
    </row>
    <row r="239" spans="1:16">
      <c r="A239" s="75" t="s">
        <v>166</v>
      </c>
      <c r="B239" s="73" t="s">
        <v>173</v>
      </c>
      <c r="C239" s="73">
        <v>3098</v>
      </c>
      <c r="D239" s="73">
        <v>966</v>
      </c>
      <c r="E239" s="73">
        <v>2132</v>
      </c>
      <c r="F239" s="73">
        <v>2002</v>
      </c>
      <c r="G239" s="73">
        <v>605</v>
      </c>
      <c r="H239" s="73">
        <v>1397</v>
      </c>
      <c r="I239" s="73">
        <v>1096</v>
      </c>
      <c r="J239" s="73">
        <v>361</v>
      </c>
      <c r="K239" s="74">
        <v>735</v>
      </c>
      <c r="P239" s="69"/>
    </row>
    <row r="240" spans="1:16" s="69" customFormat="1">
      <c r="A240" s="76" t="s">
        <v>388</v>
      </c>
      <c r="B240" s="67" t="s">
        <v>389</v>
      </c>
      <c r="C240" s="67">
        <v>3685</v>
      </c>
      <c r="D240" s="67">
        <v>1843</v>
      </c>
      <c r="E240" s="67">
        <v>1842</v>
      </c>
      <c r="F240" s="67" t="s">
        <v>165</v>
      </c>
      <c r="G240" s="67" t="s">
        <v>165</v>
      </c>
      <c r="H240" s="67" t="s">
        <v>165</v>
      </c>
      <c r="I240" s="67">
        <v>3685</v>
      </c>
      <c r="J240" s="67">
        <v>1843</v>
      </c>
      <c r="K240" s="68">
        <v>1842</v>
      </c>
    </row>
    <row r="241" spans="1:16">
      <c r="A241" s="75" t="s">
        <v>166</v>
      </c>
      <c r="B241" s="73" t="s">
        <v>173</v>
      </c>
      <c r="C241" s="73">
        <v>642</v>
      </c>
      <c r="D241" s="73">
        <v>215</v>
      </c>
      <c r="E241" s="73">
        <v>427</v>
      </c>
      <c r="F241" s="73" t="s">
        <v>165</v>
      </c>
      <c r="G241" s="73" t="s">
        <v>165</v>
      </c>
      <c r="H241" s="73" t="s">
        <v>165</v>
      </c>
      <c r="I241" s="73">
        <v>642</v>
      </c>
      <c r="J241" s="73">
        <v>215</v>
      </c>
      <c r="K241" s="74">
        <v>427</v>
      </c>
      <c r="P241" s="69"/>
    </row>
    <row r="242" spans="1:16" s="69" customFormat="1">
      <c r="A242" s="76" t="s">
        <v>390</v>
      </c>
      <c r="B242" s="67" t="s">
        <v>391</v>
      </c>
      <c r="C242" s="67">
        <v>60052</v>
      </c>
      <c r="D242" s="67">
        <v>28935</v>
      </c>
      <c r="E242" s="67">
        <v>31117</v>
      </c>
      <c r="F242" s="67">
        <v>60052</v>
      </c>
      <c r="G242" s="67">
        <v>28935</v>
      </c>
      <c r="H242" s="67">
        <v>31117</v>
      </c>
      <c r="I242" s="67" t="s">
        <v>165</v>
      </c>
      <c r="J242" s="67" t="s">
        <v>165</v>
      </c>
      <c r="K242" s="68" t="s">
        <v>165</v>
      </c>
    </row>
    <row r="243" spans="1:16">
      <c r="A243" s="75" t="s">
        <v>166</v>
      </c>
      <c r="B243" s="73" t="s">
        <v>173</v>
      </c>
      <c r="C243" s="73">
        <v>11769</v>
      </c>
      <c r="D243" s="73">
        <v>3718</v>
      </c>
      <c r="E243" s="73">
        <v>8051</v>
      </c>
      <c r="F243" s="73">
        <v>11769</v>
      </c>
      <c r="G243" s="73">
        <v>3718</v>
      </c>
      <c r="H243" s="73">
        <v>8051</v>
      </c>
      <c r="I243" s="73" t="s">
        <v>165</v>
      </c>
      <c r="J243" s="73" t="s">
        <v>165</v>
      </c>
      <c r="K243" s="74" t="s">
        <v>165</v>
      </c>
      <c r="P243" s="69"/>
    </row>
    <row r="244" spans="1:16" s="69" customFormat="1">
      <c r="A244" s="76" t="s">
        <v>390</v>
      </c>
      <c r="B244" s="67" t="s">
        <v>392</v>
      </c>
      <c r="C244" s="67">
        <v>13953</v>
      </c>
      <c r="D244" s="67">
        <v>7113</v>
      </c>
      <c r="E244" s="67">
        <v>6840</v>
      </c>
      <c r="F244" s="67" t="s">
        <v>165</v>
      </c>
      <c r="G244" s="67" t="s">
        <v>165</v>
      </c>
      <c r="H244" s="67" t="s">
        <v>165</v>
      </c>
      <c r="I244" s="67">
        <v>13953</v>
      </c>
      <c r="J244" s="67">
        <v>7113</v>
      </c>
      <c r="K244" s="68">
        <v>6840</v>
      </c>
    </row>
    <row r="245" spans="1:16">
      <c r="A245" s="75" t="s">
        <v>166</v>
      </c>
      <c r="B245" s="73" t="s">
        <v>173</v>
      </c>
      <c r="C245" s="73">
        <v>1669</v>
      </c>
      <c r="D245" s="73">
        <v>558</v>
      </c>
      <c r="E245" s="73">
        <v>1111</v>
      </c>
      <c r="F245" s="73" t="s">
        <v>165</v>
      </c>
      <c r="G245" s="73" t="s">
        <v>165</v>
      </c>
      <c r="H245" s="73" t="s">
        <v>165</v>
      </c>
      <c r="I245" s="73">
        <v>1669</v>
      </c>
      <c r="J245" s="73">
        <v>558</v>
      </c>
      <c r="K245" s="74">
        <v>1111</v>
      </c>
      <c r="P245" s="69"/>
    </row>
    <row r="246" spans="1:16" s="69" customFormat="1">
      <c r="A246" s="76" t="s">
        <v>393</v>
      </c>
      <c r="B246" s="67" t="s">
        <v>394</v>
      </c>
      <c r="C246" s="66">
        <v>10911</v>
      </c>
      <c r="D246" s="67">
        <v>5496</v>
      </c>
      <c r="E246" s="67">
        <v>5415</v>
      </c>
      <c r="F246" s="67" t="s">
        <v>165</v>
      </c>
      <c r="G246" s="67" t="s">
        <v>165</v>
      </c>
      <c r="H246" s="67" t="s">
        <v>165</v>
      </c>
      <c r="I246" s="67">
        <v>10911</v>
      </c>
      <c r="J246" s="67">
        <v>5496</v>
      </c>
      <c r="K246" s="68">
        <v>5415</v>
      </c>
    </row>
    <row r="247" spans="1:16">
      <c r="A247" s="75" t="s">
        <v>166</v>
      </c>
      <c r="B247" s="71">
        <f>C247/C246</f>
        <v>0.13005224085784989</v>
      </c>
      <c r="C247" s="72">
        <v>1419</v>
      </c>
      <c r="D247" s="73">
        <v>453</v>
      </c>
      <c r="E247" s="73">
        <v>966</v>
      </c>
      <c r="F247" s="73" t="s">
        <v>165</v>
      </c>
      <c r="G247" s="73" t="s">
        <v>165</v>
      </c>
      <c r="H247" s="73" t="s">
        <v>165</v>
      </c>
      <c r="I247" s="73">
        <v>1419</v>
      </c>
      <c r="J247" s="73">
        <v>453</v>
      </c>
      <c r="K247" s="74">
        <v>966</v>
      </c>
      <c r="P247" s="69"/>
    </row>
    <row r="248" spans="1:16" s="69" customFormat="1">
      <c r="A248" s="76" t="s">
        <v>395</v>
      </c>
      <c r="B248" s="67" t="s">
        <v>396</v>
      </c>
      <c r="C248" s="67">
        <v>3721</v>
      </c>
      <c r="D248" s="67">
        <v>1875</v>
      </c>
      <c r="E248" s="67">
        <v>1846</v>
      </c>
      <c r="F248" s="67" t="s">
        <v>165</v>
      </c>
      <c r="G248" s="67" t="s">
        <v>165</v>
      </c>
      <c r="H248" s="67" t="s">
        <v>165</v>
      </c>
      <c r="I248" s="67">
        <v>3721</v>
      </c>
      <c r="J248" s="67">
        <v>1875</v>
      </c>
      <c r="K248" s="68">
        <v>1846</v>
      </c>
    </row>
    <row r="249" spans="1:16">
      <c r="A249" s="75" t="s">
        <v>166</v>
      </c>
      <c r="B249" s="73" t="s">
        <v>173</v>
      </c>
      <c r="C249" s="73">
        <v>566</v>
      </c>
      <c r="D249" s="73">
        <v>179</v>
      </c>
      <c r="E249" s="73">
        <v>387</v>
      </c>
      <c r="F249" s="73" t="s">
        <v>165</v>
      </c>
      <c r="G249" s="73" t="s">
        <v>165</v>
      </c>
      <c r="H249" s="73" t="s">
        <v>165</v>
      </c>
      <c r="I249" s="73">
        <v>566</v>
      </c>
      <c r="J249" s="73">
        <v>179</v>
      </c>
      <c r="K249" s="74">
        <v>387</v>
      </c>
      <c r="P249" s="69"/>
    </row>
    <row r="250" spans="1:16" s="69" customFormat="1">
      <c r="A250" s="76" t="s">
        <v>397</v>
      </c>
      <c r="B250" s="67" t="s">
        <v>398</v>
      </c>
      <c r="C250" s="67">
        <v>4217</v>
      </c>
      <c r="D250" s="67">
        <v>2154</v>
      </c>
      <c r="E250" s="67">
        <v>2063</v>
      </c>
      <c r="F250" s="67" t="s">
        <v>165</v>
      </c>
      <c r="G250" s="67" t="s">
        <v>165</v>
      </c>
      <c r="H250" s="67" t="s">
        <v>165</v>
      </c>
      <c r="I250" s="67">
        <v>4217</v>
      </c>
      <c r="J250" s="67">
        <v>2154</v>
      </c>
      <c r="K250" s="68">
        <v>2063</v>
      </c>
    </row>
    <row r="251" spans="1:16">
      <c r="A251" s="75" t="s">
        <v>166</v>
      </c>
      <c r="B251" s="73" t="s">
        <v>173</v>
      </c>
      <c r="C251" s="73">
        <v>549</v>
      </c>
      <c r="D251" s="73">
        <v>185</v>
      </c>
      <c r="E251" s="73">
        <v>364</v>
      </c>
      <c r="F251" s="73" t="s">
        <v>165</v>
      </c>
      <c r="G251" s="73" t="s">
        <v>165</v>
      </c>
      <c r="H251" s="73" t="s">
        <v>165</v>
      </c>
      <c r="I251" s="73">
        <v>549</v>
      </c>
      <c r="J251" s="73">
        <v>185</v>
      </c>
      <c r="K251" s="74">
        <v>364</v>
      </c>
      <c r="P251" s="69"/>
    </row>
    <row r="252" spans="1:16" s="69" customFormat="1">
      <c r="A252" s="76" t="s">
        <v>399</v>
      </c>
      <c r="B252" s="67" t="s">
        <v>400</v>
      </c>
      <c r="C252" s="67">
        <v>15933</v>
      </c>
      <c r="D252" s="67">
        <v>7635</v>
      </c>
      <c r="E252" s="67">
        <v>8298</v>
      </c>
      <c r="F252" s="67">
        <v>15933</v>
      </c>
      <c r="G252" s="67">
        <v>7635</v>
      </c>
      <c r="H252" s="67">
        <v>8298</v>
      </c>
      <c r="I252" s="67" t="s">
        <v>165</v>
      </c>
      <c r="J252" s="67" t="s">
        <v>165</v>
      </c>
      <c r="K252" s="68" t="s">
        <v>165</v>
      </c>
    </row>
    <row r="253" spans="1:16">
      <c r="A253" s="75" t="s">
        <v>166</v>
      </c>
      <c r="B253" s="73" t="s">
        <v>173</v>
      </c>
      <c r="C253" s="73">
        <v>3842</v>
      </c>
      <c r="D253" s="73">
        <v>1226</v>
      </c>
      <c r="E253" s="73">
        <v>2616</v>
      </c>
      <c r="F253" s="73">
        <v>3842</v>
      </c>
      <c r="G253" s="73">
        <v>1226</v>
      </c>
      <c r="H253" s="73">
        <v>2616</v>
      </c>
      <c r="I253" s="73" t="s">
        <v>165</v>
      </c>
      <c r="J253" s="73" t="s">
        <v>165</v>
      </c>
      <c r="K253" s="74" t="s">
        <v>165</v>
      </c>
      <c r="P253" s="69"/>
    </row>
    <row r="254" spans="1:16" s="69" customFormat="1">
      <c r="A254" s="76" t="s">
        <v>399</v>
      </c>
      <c r="B254" s="67" t="s">
        <v>401</v>
      </c>
      <c r="C254" s="67">
        <v>8342</v>
      </c>
      <c r="D254" s="67">
        <v>4244</v>
      </c>
      <c r="E254" s="67">
        <v>4098</v>
      </c>
      <c r="F254" s="67" t="s">
        <v>165</v>
      </c>
      <c r="G254" s="67" t="s">
        <v>165</v>
      </c>
      <c r="H254" s="67" t="s">
        <v>165</v>
      </c>
      <c r="I254" s="67">
        <v>8342</v>
      </c>
      <c r="J254" s="67">
        <v>4244</v>
      </c>
      <c r="K254" s="68">
        <v>4098</v>
      </c>
    </row>
    <row r="255" spans="1:16">
      <c r="A255" s="75" t="s">
        <v>166</v>
      </c>
      <c r="B255" s="73" t="s">
        <v>173</v>
      </c>
      <c r="C255" s="73">
        <v>1224</v>
      </c>
      <c r="D255" s="73">
        <v>416</v>
      </c>
      <c r="E255" s="73">
        <v>808</v>
      </c>
      <c r="F255" s="73" t="s">
        <v>165</v>
      </c>
      <c r="G255" s="73" t="s">
        <v>165</v>
      </c>
      <c r="H255" s="73" t="s">
        <v>165</v>
      </c>
      <c r="I255" s="73">
        <v>1224</v>
      </c>
      <c r="J255" s="73">
        <v>416</v>
      </c>
      <c r="K255" s="74">
        <v>808</v>
      </c>
      <c r="P255" s="69"/>
    </row>
    <row r="256" spans="1:16" s="69" customFormat="1">
      <c r="A256" s="76" t="s">
        <v>402</v>
      </c>
      <c r="B256" s="67" t="s">
        <v>403</v>
      </c>
      <c r="C256" s="67">
        <v>50215</v>
      </c>
      <c r="D256" s="67">
        <v>24350</v>
      </c>
      <c r="E256" s="67">
        <v>25865</v>
      </c>
      <c r="F256" s="67">
        <v>50215</v>
      </c>
      <c r="G256" s="67">
        <v>24350</v>
      </c>
      <c r="H256" s="67">
        <v>25865</v>
      </c>
      <c r="I256" s="67" t="s">
        <v>165</v>
      </c>
      <c r="J256" s="67" t="s">
        <v>165</v>
      </c>
      <c r="K256" s="68" t="s">
        <v>165</v>
      </c>
    </row>
    <row r="257" spans="1:16" ht="11.25" customHeight="1">
      <c r="A257" s="75" t="s">
        <v>166</v>
      </c>
      <c r="B257" s="73" t="s">
        <v>173</v>
      </c>
      <c r="C257" s="73">
        <v>9182</v>
      </c>
      <c r="D257" s="73">
        <v>2968</v>
      </c>
      <c r="E257" s="73">
        <v>6214</v>
      </c>
      <c r="F257" s="73">
        <v>9182</v>
      </c>
      <c r="G257" s="73">
        <v>2968</v>
      </c>
      <c r="H257" s="73">
        <v>6214</v>
      </c>
      <c r="I257" s="73" t="s">
        <v>165</v>
      </c>
      <c r="J257" s="73" t="s">
        <v>165</v>
      </c>
      <c r="K257" s="74" t="s">
        <v>165</v>
      </c>
      <c r="P257" s="69"/>
    </row>
    <row r="258" spans="1:16" s="69" customFormat="1" ht="11.25" customHeight="1">
      <c r="A258" s="76" t="s">
        <v>402</v>
      </c>
      <c r="B258" s="67" t="s">
        <v>404</v>
      </c>
      <c r="C258" s="67">
        <v>24067</v>
      </c>
      <c r="D258" s="67">
        <v>12081</v>
      </c>
      <c r="E258" s="67">
        <v>11986</v>
      </c>
      <c r="F258" s="67" t="s">
        <v>165</v>
      </c>
      <c r="G258" s="67" t="s">
        <v>165</v>
      </c>
      <c r="H258" s="67" t="s">
        <v>165</v>
      </c>
      <c r="I258" s="67">
        <v>24067</v>
      </c>
      <c r="J258" s="67">
        <v>12081</v>
      </c>
      <c r="K258" s="68">
        <v>11986</v>
      </c>
    </row>
    <row r="259" spans="1:16">
      <c r="A259" s="75" t="s">
        <v>166</v>
      </c>
      <c r="B259" s="73" t="s">
        <v>173</v>
      </c>
      <c r="C259" s="73">
        <v>2619</v>
      </c>
      <c r="D259" s="73">
        <v>920</v>
      </c>
      <c r="E259" s="73">
        <v>1699</v>
      </c>
      <c r="F259" s="73" t="s">
        <v>165</v>
      </c>
      <c r="G259" s="73" t="s">
        <v>165</v>
      </c>
      <c r="H259" s="73" t="s">
        <v>165</v>
      </c>
      <c r="I259" s="73">
        <v>2619</v>
      </c>
      <c r="J259" s="73">
        <v>920</v>
      </c>
      <c r="K259" s="74">
        <v>1699</v>
      </c>
      <c r="P259" s="69"/>
    </row>
    <row r="260" spans="1:16" s="69" customFormat="1">
      <c r="A260" s="76" t="s">
        <v>405</v>
      </c>
      <c r="B260" s="67" t="s">
        <v>406</v>
      </c>
      <c r="C260" s="67">
        <v>5968</v>
      </c>
      <c r="D260" s="67">
        <v>3004</v>
      </c>
      <c r="E260" s="67">
        <v>2964</v>
      </c>
      <c r="F260" s="67" t="s">
        <v>165</v>
      </c>
      <c r="G260" s="67" t="s">
        <v>165</v>
      </c>
      <c r="H260" s="67" t="s">
        <v>165</v>
      </c>
      <c r="I260" s="67">
        <v>5968</v>
      </c>
      <c r="J260" s="67">
        <v>3004</v>
      </c>
      <c r="K260" s="68">
        <v>2964</v>
      </c>
    </row>
    <row r="261" spans="1:16">
      <c r="A261" s="75" t="s">
        <v>166</v>
      </c>
      <c r="B261" s="73" t="s">
        <v>173</v>
      </c>
      <c r="C261" s="73">
        <v>879</v>
      </c>
      <c r="D261" s="73">
        <v>290</v>
      </c>
      <c r="E261" s="73">
        <v>589</v>
      </c>
      <c r="F261" s="73" t="s">
        <v>165</v>
      </c>
      <c r="G261" s="73" t="s">
        <v>165</v>
      </c>
      <c r="H261" s="73" t="s">
        <v>165</v>
      </c>
      <c r="I261" s="73">
        <v>879</v>
      </c>
      <c r="J261" s="73">
        <v>290</v>
      </c>
      <c r="K261" s="74">
        <v>589</v>
      </c>
      <c r="P261" s="69"/>
    </row>
    <row r="262" spans="1:16" s="69" customFormat="1">
      <c r="A262" s="76" t="s">
        <v>407</v>
      </c>
      <c r="B262" s="67">
        <v>2211043</v>
      </c>
      <c r="C262" s="67">
        <v>15467</v>
      </c>
      <c r="D262" s="67">
        <v>7560</v>
      </c>
      <c r="E262" s="67">
        <v>7907</v>
      </c>
      <c r="F262" s="67">
        <v>10051</v>
      </c>
      <c r="G262" s="67">
        <v>4867</v>
      </c>
      <c r="H262" s="67">
        <v>5184</v>
      </c>
      <c r="I262" s="67">
        <v>5416</v>
      </c>
      <c r="J262" s="67">
        <v>2693</v>
      </c>
      <c r="K262" s="68">
        <v>2723</v>
      </c>
    </row>
    <row r="263" spans="1:16">
      <c r="A263" s="75" t="s">
        <v>166</v>
      </c>
      <c r="B263" s="73" t="s">
        <v>173</v>
      </c>
      <c r="C263" s="73">
        <v>2565</v>
      </c>
      <c r="D263" s="73">
        <v>833</v>
      </c>
      <c r="E263" s="73">
        <v>1732</v>
      </c>
      <c r="F263" s="73">
        <v>1655</v>
      </c>
      <c r="G263" s="73">
        <v>528</v>
      </c>
      <c r="H263" s="73">
        <v>1127</v>
      </c>
      <c r="I263" s="73">
        <v>910</v>
      </c>
      <c r="J263" s="73">
        <v>305</v>
      </c>
      <c r="K263" s="74">
        <v>605</v>
      </c>
      <c r="P263" s="69"/>
    </row>
    <row r="264" spans="1:16" s="69" customFormat="1">
      <c r="A264" s="76" t="s">
        <v>408</v>
      </c>
      <c r="B264" s="67" t="s">
        <v>409</v>
      </c>
      <c r="C264" s="67">
        <v>11507</v>
      </c>
      <c r="D264" s="67">
        <v>5666</v>
      </c>
      <c r="E264" s="67">
        <v>5841</v>
      </c>
      <c r="F264" s="67" t="s">
        <v>165</v>
      </c>
      <c r="G264" s="67" t="s">
        <v>165</v>
      </c>
      <c r="H264" s="67" t="s">
        <v>165</v>
      </c>
      <c r="I264" s="67">
        <v>11507</v>
      </c>
      <c r="J264" s="67">
        <v>5666</v>
      </c>
      <c r="K264" s="68">
        <v>5841</v>
      </c>
    </row>
    <row r="265" spans="1:16">
      <c r="A265" s="75" t="s">
        <v>166</v>
      </c>
      <c r="B265" s="73" t="s">
        <v>173</v>
      </c>
      <c r="C265" s="73">
        <v>1494</v>
      </c>
      <c r="D265" s="73">
        <v>484</v>
      </c>
      <c r="E265" s="73">
        <v>1010</v>
      </c>
      <c r="F265" s="73" t="s">
        <v>165</v>
      </c>
      <c r="G265" s="73" t="s">
        <v>165</v>
      </c>
      <c r="H265" s="73" t="s">
        <v>165</v>
      </c>
      <c r="I265" s="73">
        <v>1494</v>
      </c>
      <c r="J265" s="73">
        <v>484</v>
      </c>
      <c r="K265" s="74">
        <v>1010</v>
      </c>
      <c r="P265" s="69"/>
    </row>
    <row r="266" spans="1:16" s="69" customFormat="1">
      <c r="A266" s="76" t="s">
        <v>410</v>
      </c>
      <c r="B266" s="67" t="s">
        <v>411</v>
      </c>
      <c r="C266" s="67">
        <v>34348</v>
      </c>
      <c r="D266" s="67">
        <v>17171</v>
      </c>
      <c r="E266" s="67">
        <v>17177</v>
      </c>
      <c r="F266" s="67">
        <v>6552</v>
      </c>
      <c r="G266" s="67">
        <v>3243</v>
      </c>
      <c r="H266" s="67">
        <v>3309</v>
      </c>
      <c r="I266" s="67">
        <v>27796</v>
      </c>
      <c r="J266" s="67">
        <v>13928</v>
      </c>
      <c r="K266" s="68">
        <v>13868</v>
      </c>
    </row>
    <row r="267" spans="1:16">
      <c r="A267" s="75" t="s">
        <v>166</v>
      </c>
      <c r="B267" s="73" t="s">
        <v>173</v>
      </c>
      <c r="C267" s="73">
        <v>4030</v>
      </c>
      <c r="D267" s="73">
        <v>1398</v>
      </c>
      <c r="E267" s="73">
        <v>2632</v>
      </c>
      <c r="F267" s="73">
        <v>946</v>
      </c>
      <c r="G267" s="73">
        <v>333</v>
      </c>
      <c r="H267" s="73">
        <v>613</v>
      </c>
      <c r="I267" s="73">
        <v>3084</v>
      </c>
      <c r="J267" s="73">
        <v>1065</v>
      </c>
      <c r="K267" s="74">
        <v>2019</v>
      </c>
      <c r="P267" s="69"/>
    </row>
    <row r="268" spans="1:16">
      <c r="A268" s="75"/>
      <c r="B268" s="74"/>
      <c r="C268" s="74"/>
      <c r="D268" s="74"/>
      <c r="E268" s="74"/>
      <c r="F268" s="74"/>
      <c r="G268" s="74"/>
      <c r="H268" s="74"/>
      <c r="I268" s="74"/>
      <c r="J268" s="74"/>
      <c r="K268" s="74"/>
    </row>
    <row r="269" spans="1:16">
      <c r="A269" s="75"/>
      <c r="B269" s="74"/>
      <c r="C269" s="74"/>
      <c r="D269" s="74"/>
      <c r="E269" s="74"/>
      <c r="F269" s="74"/>
      <c r="G269" s="74"/>
      <c r="H269" s="74"/>
      <c r="I269" s="74"/>
      <c r="J269" s="74"/>
      <c r="K269" s="74"/>
    </row>
    <row r="270" spans="1:16">
      <c r="A270" s="75"/>
      <c r="B270" s="74"/>
      <c r="C270" s="74"/>
      <c r="D270" s="74"/>
      <c r="E270" s="74"/>
      <c r="F270" s="74"/>
      <c r="G270" s="74"/>
      <c r="H270" s="74"/>
      <c r="I270" s="74"/>
      <c r="J270" s="74"/>
      <c r="K270" s="74"/>
    </row>
    <row r="271" spans="1:16">
      <c r="A271" s="75"/>
      <c r="B271" s="74"/>
      <c r="C271" s="74"/>
      <c r="D271" s="74"/>
      <c r="E271" s="74"/>
      <c r="F271" s="74"/>
      <c r="G271" s="74"/>
      <c r="H271" s="74"/>
      <c r="I271" s="74"/>
      <c r="J271" s="74"/>
      <c r="K271" s="74"/>
    </row>
    <row r="272" spans="1:16">
      <c r="A272" s="75"/>
      <c r="B272" s="74"/>
      <c r="C272" s="74"/>
      <c r="D272" s="74"/>
      <c r="E272" s="74"/>
      <c r="F272" s="74"/>
      <c r="G272" s="74"/>
      <c r="H272" s="74"/>
      <c r="I272" s="74"/>
      <c r="J272" s="74"/>
      <c r="K272" s="74"/>
    </row>
    <row r="273" spans="1:1">
      <c r="A273" s="59"/>
    </row>
    <row r="274" spans="1:1">
      <c r="A274" s="59"/>
    </row>
    <row r="275" spans="1:1">
      <c r="A275" s="59"/>
    </row>
    <row r="276" spans="1:1">
      <c r="A276" s="59"/>
    </row>
    <row r="277" spans="1:1">
      <c r="A277" s="59"/>
    </row>
    <row r="278" spans="1:1">
      <c r="A278" s="59"/>
    </row>
    <row r="279" spans="1:1">
      <c r="A279" s="59"/>
    </row>
    <row r="280" spans="1:1">
      <c r="A280" s="59"/>
    </row>
    <row r="281" spans="1:1">
      <c r="A281" s="59"/>
    </row>
    <row r="282" spans="1:1">
      <c r="A282" s="59"/>
    </row>
    <row r="283" spans="1:1">
      <c r="A283" s="59"/>
    </row>
    <row r="284" spans="1:1">
      <c r="A284" s="59"/>
    </row>
    <row r="285" spans="1:1">
      <c r="A285" s="59"/>
    </row>
    <row r="286" spans="1:1">
      <c r="A286" s="59"/>
    </row>
    <row r="287" spans="1:1">
      <c r="A287" s="59"/>
    </row>
    <row r="288" spans="1:1">
      <c r="A288" s="59"/>
    </row>
    <row r="289" spans="1:1">
      <c r="A289" s="59"/>
    </row>
    <row r="290" spans="1:1">
      <c r="A290" s="59"/>
    </row>
    <row r="291" spans="1:1">
      <c r="A291" s="59"/>
    </row>
    <row r="292" spans="1:1">
      <c r="A292" s="59"/>
    </row>
    <row r="293" spans="1:1">
      <c r="A293" s="59"/>
    </row>
    <row r="294" spans="1:1">
      <c r="A294" s="59"/>
    </row>
    <row r="295" spans="1:1">
      <c r="A295" s="59"/>
    </row>
    <row r="296" spans="1:1">
      <c r="A296" s="59"/>
    </row>
    <row r="297" spans="1:1">
      <c r="A297" s="59"/>
    </row>
    <row r="298" spans="1:1">
      <c r="A298" s="59"/>
    </row>
    <row r="299" spans="1:1">
      <c r="A299" s="59"/>
    </row>
    <row r="300" spans="1:1">
      <c r="A300" s="59"/>
    </row>
    <row r="301" spans="1:1">
      <c r="A301" s="59"/>
    </row>
    <row r="302" spans="1:1">
      <c r="A302" s="59"/>
    </row>
    <row r="303" spans="1:1">
      <c r="A303" s="59"/>
    </row>
    <row r="304" spans="1:1">
      <c r="A304" s="59"/>
    </row>
    <row r="305" spans="1:1">
      <c r="A305" s="59"/>
    </row>
    <row r="306" spans="1:1">
      <c r="A306" s="59"/>
    </row>
    <row r="307" spans="1:1">
      <c r="A307" s="59"/>
    </row>
    <row r="308" spans="1:1">
      <c r="A308" s="59"/>
    </row>
    <row r="309" spans="1:1">
      <c r="A309" s="59"/>
    </row>
    <row r="310" spans="1:1">
      <c r="A310" s="59"/>
    </row>
    <row r="311" spans="1:1">
      <c r="A311" s="59"/>
    </row>
    <row r="312" spans="1:1">
      <c r="A312" s="59"/>
    </row>
    <row r="313" spans="1:1">
      <c r="A313" s="59"/>
    </row>
    <row r="314" spans="1:1">
      <c r="A314" s="59"/>
    </row>
    <row r="315" spans="1:1">
      <c r="A315" s="59"/>
    </row>
    <row r="316" spans="1:1">
      <c r="A316" s="59"/>
    </row>
    <row r="317" spans="1:1">
      <c r="A317" s="59"/>
    </row>
    <row r="318" spans="1:1">
      <c r="A318" s="59"/>
    </row>
    <row r="319" spans="1:1">
      <c r="A319" s="59"/>
    </row>
    <row r="320" spans="1:1">
      <c r="A320" s="59"/>
    </row>
    <row r="321" spans="1:1">
      <c r="A321" s="59"/>
    </row>
    <row r="322" spans="1:1">
      <c r="A322" s="59"/>
    </row>
    <row r="323" spans="1:1">
      <c r="A323" s="59"/>
    </row>
    <row r="324" spans="1:1">
      <c r="A324" s="59"/>
    </row>
    <row r="325" spans="1:1">
      <c r="A325" s="59"/>
    </row>
    <row r="326" spans="1:1">
      <c r="A326" s="59"/>
    </row>
    <row r="327" spans="1:1">
      <c r="A327" s="59"/>
    </row>
    <row r="328" spans="1:1">
      <c r="A328" s="59"/>
    </row>
    <row r="329" spans="1:1">
      <c r="A329" s="59"/>
    </row>
    <row r="330" spans="1:1">
      <c r="A330" s="59"/>
    </row>
    <row r="331" spans="1:1">
      <c r="A331" s="59"/>
    </row>
    <row r="332" spans="1:1">
      <c r="A332" s="59"/>
    </row>
    <row r="333" spans="1:1">
      <c r="A333" s="59"/>
    </row>
    <row r="334" spans="1:1">
      <c r="A334" s="59"/>
    </row>
    <row r="335" spans="1:1">
      <c r="A335" s="59"/>
    </row>
    <row r="336" spans="1:1">
      <c r="A336" s="59"/>
    </row>
    <row r="337" spans="1:1">
      <c r="A337" s="59"/>
    </row>
    <row r="338" spans="1:1">
      <c r="A338" s="59"/>
    </row>
    <row r="339" spans="1:1">
      <c r="A339" s="59"/>
    </row>
    <row r="340" spans="1:1">
      <c r="A340" s="59"/>
    </row>
    <row r="341" spans="1:1">
      <c r="A341" s="59"/>
    </row>
    <row r="342" spans="1:1">
      <c r="A342" s="59"/>
    </row>
    <row r="343" spans="1:1">
      <c r="A343" s="59"/>
    </row>
    <row r="344" spans="1:1">
      <c r="A344" s="59"/>
    </row>
    <row r="345" spans="1:1">
      <c r="A345" s="59"/>
    </row>
    <row r="346" spans="1:1">
      <c r="A346" s="59"/>
    </row>
    <row r="347" spans="1:1">
      <c r="A347" s="59"/>
    </row>
    <row r="348" spans="1:1">
      <c r="A348" s="59"/>
    </row>
    <row r="349" spans="1:1">
      <c r="A349" s="59"/>
    </row>
    <row r="350" spans="1:1">
      <c r="A350" s="59"/>
    </row>
    <row r="351" spans="1:1">
      <c r="A351" s="59"/>
    </row>
    <row r="352" spans="1:1">
      <c r="A352" s="59"/>
    </row>
    <row r="353" spans="1:1">
      <c r="A353" s="59"/>
    </row>
    <row r="354" spans="1:1">
      <c r="A354" s="59"/>
    </row>
    <row r="355" spans="1:1">
      <c r="A355" s="59"/>
    </row>
    <row r="356" spans="1:1">
      <c r="A356" s="59"/>
    </row>
    <row r="357" spans="1:1">
      <c r="A357" s="59"/>
    </row>
    <row r="358" spans="1:1">
      <c r="A358" s="59"/>
    </row>
    <row r="359" spans="1:1">
      <c r="A359" s="59"/>
    </row>
    <row r="360" spans="1:1">
      <c r="A360" s="59"/>
    </row>
    <row r="361" spans="1:1">
      <c r="A361" s="59"/>
    </row>
    <row r="362" spans="1:1">
      <c r="A362" s="59"/>
    </row>
    <row r="363" spans="1:1">
      <c r="A363" s="59"/>
    </row>
    <row r="364" spans="1:1">
      <c r="A364" s="59"/>
    </row>
    <row r="365" spans="1:1">
      <c r="A365" s="59"/>
    </row>
    <row r="366" spans="1:1">
      <c r="A366" s="59"/>
    </row>
    <row r="367" spans="1:1">
      <c r="A367" s="59"/>
    </row>
    <row r="368" spans="1:1">
      <c r="A368" s="59"/>
    </row>
    <row r="369" spans="1:1">
      <c r="A369" s="59"/>
    </row>
    <row r="370" spans="1:1">
      <c r="A370" s="59"/>
    </row>
    <row r="371" spans="1:1">
      <c r="A371" s="59"/>
    </row>
    <row r="372" spans="1:1">
      <c r="A372" s="59"/>
    </row>
    <row r="373" spans="1:1">
      <c r="A373" s="59"/>
    </row>
    <row r="374" spans="1:1">
      <c r="A374" s="59"/>
    </row>
    <row r="375" spans="1:1">
      <c r="A375" s="59"/>
    </row>
    <row r="376" spans="1:1">
      <c r="A376" s="59"/>
    </row>
    <row r="377" spans="1:1">
      <c r="A377" s="59"/>
    </row>
    <row r="378" spans="1:1">
      <c r="A378" s="59"/>
    </row>
    <row r="379" spans="1:1">
      <c r="A379" s="59"/>
    </row>
    <row r="380" spans="1:1">
      <c r="A380" s="59"/>
    </row>
    <row r="381" spans="1:1">
      <c r="A381" s="59"/>
    </row>
    <row r="382" spans="1:1">
      <c r="A382" s="59"/>
    </row>
    <row r="383" spans="1:1">
      <c r="A383" s="59"/>
    </row>
    <row r="384" spans="1:1">
      <c r="A384" s="59"/>
    </row>
    <row r="385" spans="1:1">
      <c r="A385" s="59"/>
    </row>
    <row r="386" spans="1:1">
      <c r="A386" s="59"/>
    </row>
    <row r="387" spans="1:1">
      <c r="A387" s="59"/>
    </row>
    <row r="388" spans="1:1">
      <c r="A388" s="59"/>
    </row>
    <row r="389" spans="1:1">
      <c r="A389" s="59"/>
    </row>
    <row r="390" spans="1:1">
      <c r="A390" s="59"/>
    </row>
    <row r="391" spans="1:1">
      <c r="A391" s="59"/>
    </row>
    <row r="392" spans="1:1">
      <c r="A392" s="59"/>
    </row>
    <row r="393" spans="1:1">
      <c r="A393" s="59"/>
    </row>
    <row r="394" spans="1:1">
      <c r="A394" s="59"/>
    </row>
    <row r="395" spans="1:1">
      <c r="A395" s="59"/>
    </row>
    <row r="396" spans="1:1">
      <c r="A396" s="59"/>
    </row>
    <row r="397" spans="1:1">
      <c r="A397" s="59"/>
    </row>
    <row r="398" spans="1:1">
      <c r="A398" s="59"/>
    </row>
    <row r="399" spans="1:1">
      <c r="A399" s="59"/>
    </row>
    <row r="400" spans="1:1">
      <c r="A400" s="59"/>
    </row>
    <row r="401" spans="1:1">
      <c r="A401" s="59"/>
    </row>
    <row r="402" spans="1:1">
      <c r="A402" s="59"/>
    </row>
    <row r="403" spans="1:1">
      <c r="A403" s="59"/>
    </row>
    <row r="404" spans="1:1">
      <c r="A404" s="59"/>
    </row>
    <row r="405" spans="1:1">
      <c r="A405" s="59"/>
    </row>
    <row r="406" spans="1:1">
      <c r="A406" s="59"/>
    </row>
    <row r="407" spans="1:1">
      <c r="A407" s="59"/>
    </row>
    <row r="408" spans="1:1">
      <c r="A408" s="59"/>
    </row>
    <row r="409" spans="1:1">
      <c r="A409" s="59"/>
    </row>
    <row r="410" spans="1:1">
      <c r="A410" s="59"/>
    </row>
    <row r="411" spans="1:1">
      <c r="A411" s="59"/>
    </row>
    <row r="412" spans="1:1">
      <c r="A412" s="59"/>
    </row>
    <row r="413" spans="1:1">
      <c r="A413" s="59"/>
    </row>
    <row r="414" spans="1:1">
      <c r="A414" s="59"/>
    </row>
    <row r="415" spans="1:1">
      <c r="A415" s="59"/>
    </row>
    <row r="416" spans="1:1">
      <c r="A416" s="59"/>
    </row>
    <row r="417" spans="1:1">
      <c r="A417" s="59"/>
    </row>
    <row r="418" spans="1:1">
      <c r="A418" s="59"/>
    </row>
    <row r="419" spans="1:1">
      <c r="A419" s="59"/>
    </row>
    <row r="420" spans="1:1">
      <c r="A420" s="59"/>
    </row>
    <row r="421" spans="1:1">
      <c r="A421" s="59"/>
    </row>
    <row r="422" spans="1:1">
      <c r="A422" s="59"/>
    </row>
    <row r="423" spans="1:1">
      <c r="A423" s="59"/>
    </row>
    <row r="424" spans="1:1">
      <c r="A424" s="59"/>
    </row>
    <row r="425" spans="1:1">
      <c r="A425" s="59"/>
    </row>
    <row r="426" spans="1:1">
      <c r="A426" s="59"/>
    </row>
    <row r="427" spans="1:1">
      <c r="A427" s="59"/>
    </row>
    <row r="428" spans="1:1">
      <c r="A428" s="59"/>
    </row>
    <row r="429" spans="1:1">
      <c r="A429" s="59"/>
    </row>
    <row r="430" spans="1:1">
      <c r="A430" s="59"/>
    </row>
    <row r="431" spans="1:1">
      <c r="A431" s="59"/>
    </row>
    <row r="432" spans="1:1">
      <c r="A432" s="59"/>
    </row>
    <row r="433" spans="1:1">
      <c r="A433" s="59"/>
    </row>
    <row r="434" spans="1:1">
      <c r="A434" s="59"/>
    </row>
    <row r="435" spans="1:1">
      <c r="A435" s="59"/>
    </row>
    <row r="436" spans="1:1">
      <c r="A436" s="59"/>
    </row>
    <row r="437" spans="1:1">
      <c r="A437" s="59"/>
    </row>
    <row r="438" spans="1:1">
      <c r="A438" s="59"/>
    </row>
    <row r="439" spans="1:1">
      <c r="A439" s="59"/>
    </row>
    <row r="440" spans="1:1">
      <c r="A440" s="59"/>
    </row>
    <row r="441" spans="1:1">
      <c r="A441" s="59"/>
    </row>
    <row r="442" spans="1:1">
      <c r="A442" s="59"/>
    </row>
    <row r="443" spans="1:1">
      <c r="A443" s="59"/>
    </row>
    <row r="444" spans="1:1">
      <c r="A444" s="59"/>
    </row>
    <row r="445" spans="1:1">
      <c r="A445" s="59"/>
    </row>
    <row r="446" spans="1:1">
      <c r="A446" s="59"/>
    </row>
    <row r="447" spans="1:1">
      <c r="A447" s="59"/>
    </row>
    <row r="448" spans="1:1">
      <c r="A448" s="59"/>
    </row>
    <row r="449" spans="1:1">
      <c r="A449" s="59"/>
    </row>
    <row r="450" spans="1:1">
      <c r="A450" s="59"/>
    </row>
    <row r="451" spans="1:1">
      <c r="A451" s="59"/>
    </row>
    <row r="452" spans="1:1">
      <c r="A452" s="59"/>
    </row>
    <row r="453" spans="1:1">
      <c r="A453" s="59"/>
    </row>
    <row r="454" spans="1:1">
      <c r="A454" s="59"/>
    </row>
    <row r="455" spans="1:1">
      <c r="A455" s="59"/>
    </row>
    <row r="456" spans="1:1">
      <c r="A456" s="59"/>
    </row>
    <row r="457" spans="1:1">
      <c r="A457" s="59"/>
    </row>
    <row r="458" spans="1:1">
      <c r="A458" s="59"/>
    </row>
    <row r="459" spans="1:1">
      <c r="A459" s="59"/>
    </row>
    <row r="460" spans="1:1">
      <c r="A460" s="59"/>
    </row>
    <row r="461" spans="1:1">
      <c r="A461" s="59"/>
    </row>
    <row r="462" spans="1:1">
      <c r="A462" s="59"/>
    </row>
    <row r="463" spans="1:1">
      <c r="A463" s="59"/>
    </row>
    <row r="464" spans="1:1">
      <c r="A464" s="59"/>
    </row>
    <row r="465" spans="1:1">
      <c r="A465" s="59"/>
    </row>
    <row r="466" spans="1:1">
      <c r="A466" s="59"/>
    </row>
    <row r="467" spans="1:1">
      <c r="A467" s="59"/>
    </row>
    <row r="468" spans="1:1">
      <c r="A468" s="59"/>
    </row>
    <row r="469" spans="1:1">
      <c r="A469" s="59"/>
    </row>
    <row r="470" spans="1:1">
      <c r="A470" s="59"/>
    </row>
    <row r="471" spans="1:1">
      <c r="A471" s="59"/>
    </row>
    <row r="472" spans="1:1">
      <c r="A472" s="59"/>
    </row>
    <row r="473" spans="1:1">
      <c r="A473" s="59"/>
    </row>
    <row r="474" spans="1:1">
      <c r="A474" s="59"/>
    </row>
    <row r="475" spans="1:1">
      <c r="A475" s="59"/>
    </row>
    <row r="476" spans="1:1">
      <c r="A476" s="59"/>
    </row>
    <row r="477" spans="1:1">
      <c r="A477" s="59"/>
    </row>
    <row r="478" spans="1:1">
      <c r="A478" s="59"/>
    </row>
    <row r="479" spans="1:1">
      <c r="A479" s="59"/>
    </row>
    <row r="480" spans="1:1">
      <c r="A480" s="59"/>
    </row>
    <row r="481" spans="1:1">
      <c r="A481" s="59"/>
    </row>
    <row r="482" spans="1:1">
      <c r="A482" s="59"/>
    </row>
    <row r="483" spans="1:1">
      <c r="A483" s="59"/>
    </row>
    <row r="484" spans="1:1">
      <c r="A484" s="59"/>
    </row>
    <row r="485" spans="1:1">
      <c r="A485" s="59"/>
    </row>
    <row r="486" spans="1:1">
      <c r="A486" s="59"/>
    </row>
    <row r="487" spans="1:1">
      <c r="A487" s="59"/>
    </row>
    <row r="488" spans="1:1">
      <c r="A488" s="59"/>
    </row>
    <row r="489" spans="1:1">
      <c r="A489" s="59"/>
    </row>
    <row r="490" spans="1:1">
      <c r="A490" s="59"/>
    </row>
    <row r="491" spans="1:1">
      <c r="A491" s="59"/>
    </row>
    <row r="492" spans="1:1">
      <c r="A492" s="59"/>
    </row>
    <row r="493" spans="1:1">
      <c r="A493" s="59"/>
    </row>
    <row r="494" spans="1:1">
      <c r="A494" s="59"/>
    </row>
    <row r="495" spans="1:1">
      <c r="A495" s="59"/>
    </row>
    <row r="496" spans="1:1">
      <c r="A496" s="59"/>
    </row>
    <row r="497" spans="1:1">
      <c r="A497" s="59"/>
    </row>
    <row r="498" spans="1:1">
      <c r="A498" s="59"/>
    </row>
    <row r="499" spans="1:1">
      <c r="A499" s="59"/>
    </row>
    <row r="500" spans="1:1">
      <c r="A500" s="59"/>
    </row>
    <row r="501" spans="1:1">
      <c r="A501" s="59"/>
    </row>
    <row r="502" spans="1:1">
      <c r="A502" s="59"/>
    </row>
    <row r="503" spans="1:1">
      <c r="A503" s="59"/>
    </row>
    <row r="504" spans="1:1">
      <c r="A504" s="59"/>
    </row>
    <row r="505" spans="1:1">
      <c r="A505" s="59"/>
    </row>
    <row r="506" spans="1:1">
      <c r="A506" s="59"/>
    </row>
    <row r="507" spans="1:1">
      <c r="A507" s="59"/>
    </row>
    <row r="508" spans="1:1">
      <c r="A508" s="59"/>
    </row>
    <row r="509" spans="1:1">
      <c r="A509" s="59"/>
    </row>
    <row r="510" spans="1:1">
      <c r="A510" s="59"/>
    </row>
    <row r="511" spans="1:1">
      <c r="A511" s="59"/>
    </row>
    <row r="512" spans="1:1">
      <c r="A512" s="59"/>
    </row>
    <row r="513" spans="1:1">
      <c r="A513" s="59"/>
    </row>
    <row r="514" spans="1:1">
      <c r="A514" s="59"/>
    </row>
    <row r="515" spans="1:1">
      <c r="A515" s="59"/>
    </row>
    <row r="516" spans="1:1">
      <c r="A516" s="59"/>
    </row>
    <row r="517" spans="1:1">
      <c r="A517" s="59"/>
    </row>
    <row r="518" spans="1:1">
      <c r="A518" s="59"/>
    </row>
    <row r="519" spans="1:1">
      <c r="A519" s="59"/>
    </row>
    <row r="520" spans="1:1">
      <c r="A520" s="59"/>
    </row>
    <row r="521" spans="1:1">
      <c r="A521" s="59"/>
    </row>
    <row r="522" spans="1:1">
      <c r="A522" s="59"/>
    </row>
    <row r="523" spans="1:1">
      <c r="A523" s="59"/>
    </row>
    <row r="524" spans="1:1">
      <c r="A524" s="59"/>
    </row>
    <row r="525" spans="1:1">
      <c r="A525" s="59"/>
    </row>
    <row r="526" spans="1:1">
      <c r="A526" s="59"/>
    </row>
    <row r="527" spans="1:1">
      <c r="A527" s="59"/>
    </row>
    <row r="528" spans="1:1">
      <c r="A528" s="59"/>
    </row>
    <row r="529" spans="1:1">
      <c r="A529" s="59"/>
    </row>
    <row r="530" spans="1:1">
      <c r="A530" s="59"/>
    </row>
    <row r="531" spans="1:1">
      <c r="A531" s="59"/>
    </row>
    <row r="532" spans="1:1">
      <c r="A532" s="59"/>
    </row>
    <row r="533" spans="1:1">
      <c r="A533" s="59"/>
    </row>
    <row r="534" spans="1:1">
      <c r="A534" s="59"/>
    </row>
    <row r="535" spans="1:1">
      <c r="A535" s="59"/>
    </row>
    <row r="536" spans="1:1">
      <c r="A536" s="59"/>
    </row>
    <row r="537" spans="1:1">
      <c r="A537" s="59"/>
    </row>
    <row r="538" spans="1:1">
      <c r="A538" s="59"/>
    </row>
    <row r="539" spans="1:1">
      <c r="A539" s="59"/>
    </row>
    <row r="540" spans="1:1">
      <c r="A540" s="59"/>
    </row>
    <row r="541" spans="1:1">
      <c r="A541" s="59"/>
    </row>
    <row r="542" spans="1:1">
      <c r="A542" s="59"/>
    </row>
    <row r="543" spans="1:1">
      <c r="A543" s="59"/>
    </row>
    <row r="544" spans="1:1">
      <c r="A544" s="59"/>
    </row>
    <row r="545" spans="1:1">
      <c r="A545" s="59"/>
    </row>
    <row r="546" spans="1:1">
      <c r="A546" s="59"/>
    </row>
    <row r="547" spans="1:1">
      <c r="A547" s="59"/>
    </row>
    <row r="548" spans="1:1">
      <c r="A548" s="59"/>
    </row>
    <row r="549" spans="1:1">
      <c r="A549" s="59"/>
    </row>
    <row r="550" spans="1:1">
      <c r="A550" s="59"/>
    </row>
    <row r="551" spans="1:1">
      <c r="A551" s="59"/>
    </row>
    <row r="552" spans="1:1">
      <c r="A552" s="59"/>
    </row>
    <row r="553" spans="1:1">
      <c r="A553" s="59"/>
    </row>
    <row r="554" spans="1:1">
      <c r="A554" s="59"/>
    </row>
    <row r="555" spans="1:1">
      <c r="A555" s="59"/>
    </row>
    <row r="556" spans="1:1">
      <c r="A556" s="59"/>
    </row>
    <row r="557" spans="1:1">
      <c r="A557" s="59"/>
    </row>
    <row r="558" spans="1:1">
      <c r="A558" s="59"/>
    </row>
    <row r="559" spans="1:1">
      <c r="A559" s="59"/>
    </row>
    <row r="560" spans="1:1">
      <c r="A560" s="59"/>
    </row>
    <row r="561" spans="1:1">
      <c r="A561" s="59"/>
    </row>
    <row r="562" spans="1:1">
      <c r="A562" s="59"/>
    </row>
    <row r="563" spans="1:1">
      <c r="A563" s="59"/>
    </row>
    <row r="564" spans="1:1">
      <c r="A564" s="59"/>
    </row>
    <row r="565" spans="1:1">
      <c r="A565" s="59"/>
    </row>
    <row r="566" spans="1:1">
      <c r="A566" s="59"/>
    </row>
    <row r="567" spans="1:1">
      <c r="A567" s="59"/>
    </row>
    <row r="568" spans="1:1">
      <c r="A568" s="59"/>
    </row>
    <row r="569" spans="1:1">
      <c r="A569" s="59"/>
    </row>
    <row r="570" spans="1:1">
      <c r="A570" s="59"/>
    </row>
    <row r="571" spans="1:1">
      <c r="A571" s="59"/>
    </row>
    <row r="572" spans="1:1">
      <c r="A572" s="59"/>
    </row>
    <row r="573" spans="1:1">
      <c r="A573" s="59"/>
    </row>
    <row r="574" spans="1:1">
      <c r="A574" s="59"/>
    </row>
    <row r="575" spans="1:1">
      <c r="A575" s="59"/>
    </row>
    <row r="576" spans="1:1">
      <c r="A576" s="59"/>
    </row>
    <row r="577" spans="1:1">
      <c r="A577" s="59"/>
    </row>
    <row r="578" spans="1:1">
      <c r="A578" s="59"/>
    </row>
    <row r="579" spans="1:1">
      <c r="A579" s="59"/>
    </row>
    <row r="580" spans="1:1">
      <c r="A580" s="59"/>
    </row>
    <row r="581" spans="1:1">
      <c r="A581" s="59"/>
    </row>
    <row r="582" spans="1:1">
      <c r="A582" s="59"/>
    </row>
    <row r="583" spans="1:1">
      <c r="A583" s="59"/>
    </row>
    <row r="584" spans="1:1">
      <c r="A584" s="59"/>
    </row>
    <row r="585" spans="1:1">
      <c r="A585" s="59"/>
    </row>
    <row r="586" spans="1:1">
      <c r="A586" s="59"/>
    </row>
    <row r="587" spans="1:1">
      <c r="A587" s="59"/>
    </row>
    <row r="588" spans="1:1">
      <c r="A588" s="59"/>
    </row>
    <row r="589" spans="1:1">
      <c r="A589" s="59"/>
    </row>
    <row r="590" spans="1:1">
      <c r="A590" s="59"/>
    </row>
    <row r="591" spans="1:1">
      <c r="A591" s="59"/>
    </row>
    <row r="592" spans="1:1">
      <c r="A592" s="59"/>
    </row>
    <row r="593" spans="1:1">
      <c r="A593" s="59"/>
    </row>
    <row r="594" spans="1:1">
      <c r="A594" s="59"/>
    </row>
    <row r="595" spans="1:1">
      <c r="A595" s="59"/>
    </row>
    <row r="596" spans="1:1">
      <c r="A596" s="59"/>
    </row>
    <row r="597" spans="1:1">
      <c r="A597" s="59"/>
    </row>
    <row r="598" spans="1:1">
      <c r="A598" s="59"/>
    </row>
    <row r="599" spans="1:1">
      <c r="A599" s="59"/>
    </row>
    <row r="600" spans="1:1">
      <c r="A600" s="59"/>
    </row>
    <row r="601" spans="1:1">
      <c r="A601" s="59"/>
    </row>
    <row r="602" spans="1:1">
      <c r="A602" s="59"/>
    </row>
    <row r="603" spans="1:1">
      <c r="A603" s="59"/>
    </row>
    <row r="604" spans="1:1">
      <c r="A604" s="59"/>
    </row>
    <row r="605" spans="1:1">
      <c r="A605" s="59"/>
    </row>
    <row r="606" spans="1:1">
      <c r="A606" s="59"/>
    </row>
    <row r="607" spans="1:1">
      <c r="A607" s="59"/>
    </row>
    <row r="608" spans="1:1">
      <c r="A608" s="59"/>
    </row>
    <row r="609" spans="1:1">
      <c r="A609" s="59"/>
    </row>
    <row r="610" spans="1:1">
      <c r="A610" s="59"/>
    </row>
    <row r="611" spans="1:1">
      <c r="A611" s="59"/>
    </row>
    <row r="612" spans="1:1">
      <c r="A612" s="59"/>
    </row>
    <row r="613" spans="1:1">
      <c r="A613" s="59"/>
    </row>
    <row r="614" spans="1:1">
      <c r="A614" s="59"/>
    </row>
    <row r="615" spans="1:1">
      <c r="A615" s="59"/>
    </row>
    <row r="616" spans="1:1">
      <c r="A616" s="59"/>
    </row>
    <row r="617" spans="1:1">
      <c r="A617" s="59"/>
    </row>
    <row r="618" spans="1:1">
      <c r="A618" s="59"/>
    </row>
    <row r="619" spans="1:1">
      <c r="A619" s="59"/>
    </row>
    <row r="620" spans="1:1">
      <c r="A620" s="59"/>
    </row>
    <row r="621" spans="1:1">
      <c r="A621" s="59"/>
    </row>
    <row r="622" spans="1:1">
      <c r="A622" s="59"/>
    </row>
    <row r="623" spans="1:1">
      <c r="A623" s="59"/>
    </row>
    <row r="624" spans="1:1">
      <c r="A624" s="59"/>
    </row>
    <row r="625" spans="1:1">
      <c r="A625" s="59"/>
    </row>
    <row r="626" spans="1:1">
      <c r="A626" s="59"/>
    </row>
    <row r="627" spans="1:1">
      <c r="A627" s="59"/>
    </row>
    <row r="628" spans="1:1">
      <c r="A628" s="59"/>
    </row>
    <row r="629" spans="1:1">
      <c r="A629" s="59"/>
    </row>
    <row r="630" spans="1:1">
      <c r="A630" s="59"/>
    </row>
    <row r="631" spans="1:1">
      <c r="A631" s="59"/>
    </row>
    <row r="632" spans="1:1">
      <c r="A632" s="59"/>
    </row>
    <row r="633" spans="1:1">
      <c r="A633" s="59"/>
    </row>
    <row r="634" spans="1:1">
      <c r="A634" s="59"/>
    </row>
    <row r="635" spans="1:1">
      <c r="A635" s="59"/>
    </row>
    <row r="636" spans="1:1">
      <c r="A636" s="59"/>
    </row>
    <row r="637" spans="1:1">
      <c r="A637" s="59"/>
    </row>
    <row r="638" spans="1:1">
      <c r="A638" s="59"/>
    </row>
    <row r="639" spans="1:1">
      <c r="A639" s="59"/>
    </row>
    <row r="640" spans="1:1">
      <c r="A640" s="59"/>
    </row>
    <row r="641" spans="1:1">
      <c r="A641" s="59"/>
    </row>
    <row r="642" spans="1:1">
      <c r="A642" s="59"/>
    </row>
    <row r="643" spans="1:1">
      <c r="A643" s="59"/>
    </row>
    <row r="644" spans="1:1">
      <c r="A644" s="59"/>
    </row>
    <row r="645" spans="1:1">
      <c r="A645" s="59"/>
    </row>
    <row r="646" spans="1:1">
      <c r="A646" s="59"/>
    </row>
    <row r="647" spans="1:1">
      <c r="A647" s="59"/>
    </row>
    <row r="648" spans="1:1">
      <c r="A648" s="59"/>
    </row>
    <row r="649" spans="1:1">
      <c r="A649" s="59"/>
    </row>
    <row r="650" spans="1:1">
      <c r="A650" s="59"/>
    </row>
    <row r="651" spans="1:1">
      <c r="A651" s="59"/>
    </row>
    <row r="652" spans="1:1">
      <c r="A652" s="59"/>
    </row>
    <row r="653" spans="1:1">
      <c r="A653" s="59"/>
    </row>
    <row r="654" spans="1:1">
      <c r="A654" s="59"/>
    </row>
    <row r="655" spans="1:1">
      <c r="A655" s="59"/>
    </row>
    <row r="656" spans="1:1">
      <c r="A656" s="59"/>
    </row>
    <row r="657" spans="1:1">
      <c r="A657" s="59"/>
    </row>
    <row r="658" spans="1:1">
      <c r="A658" s="59"/>
    </row>
    <row r="659" spans="1:1">
      <c r="A659" s="59"/>
    </row>
    <row r="660" spans="1:1">
      <c r="A660" s="59"/>
    </row>
    <row r="661" spans="1:1">
      <c r="A661" s="59"/>
    </row>
    <row r="662" spans="1:1">
      <c r="A662" s="59"/>
    </row>
    <row r="663" spans="1:1">
      <c r="A663" s="59"/>
    </row>
    <row r="664" spans="1:1">
      <c r="A664" s="59"/>
    </row>
    <row r="665" spans="1:1">
      <c r="A665" s="59"/>
    </row>
    <row r="666" spans="1:1">
      <c r="A666" s="59"/>
    </row>
    <row r="667" spans="1:1">
      <c r="A667" s="59"/>
    </row>
    <row r="668" spans="1:1">
      <c r="A668" s="59"/>
    </row>
    <row r="669" spans="1:1">
      <c r="A669" s="59"/>
    </row>
    <row r="670" spans="1:1">
      <c r="A670" s="59"/>
    </row>
    <row r="671" spans="1:1">
      <c r="A671" s="59"/>
    </row>
    <row r="672" spans="1:1">
      <c r="A672" s="59"/>
    </row>
    <row r="673" spans="1:1">
      <c r="A673" s="59"/>
    </row>
    <row r="674" spans="1:1">
      <c r="A674" s="59"/>
    </row>
    <row r="675" spans="1:1">
      <c r="A675" s="59"/>
    </row>
    <row r="676" spans="1:1">
      <c r="A676" s="59"/>
    </row>
    <row r="677" spans="1:1">
      <c r="A677" s="59"/>
    </row>
    <row r="678" spans="1:1">
      <c r="A678" s="59"/>
    </row>
    <row r="679" spans="1:1">
      <c r="A679" s="59"/>
    </row>
    <row r="680" spans="1:1">
      <c r="A680" s="59"/>
    </row>
    <row r="681" spans="1:1">
      <c r="A681" s="59"/>
    </row>
    <row r="682" spans="1:1">
      <c r="A682" s="59"/>
    </row>
    <row r="683" spans="1:1">
      <c r="A683" s="59"/>
    </row>
    <row r="684" spans="1:1">
      <c r="A684" s="59"/>
    </row>
    <row r="685" spans="1:1">
      <c r="A685" s="59"/>
    </row>
    <row r="686" spans="1:1">
      <c r="A686" s="59"/>
    </row>
    <row r="687" spans="1:1">
      <c r="A687" s="59"/>
    </row>
    <row r="688" spans="1:1">
      <c r="A688" s="59"/>
    </row>
    <row r="689" spans="1:1">
      <c r="A689" s="59"/>
    </row>
    <row r="690" spans="1:1">
      <c r="A690" s="59"/>
    </row>
    <row r="691" spans="1:1">
      <c r="A691" s="59"/>
    </row>
    <row r="692" spans="1:1">
      <c r="A692" s="59"/>
    </row>
    <row r="693" spans="1:1">
      <c r="A693" s="59"/>
    </row>
    <row r="694" spans="1:1">
      <c r="A694" s="59"/>
    </row>
    <row r="695" spans="1:1">
      <c r="A695" s="59"/>
    </row>
    <row r="696" spans="1:1">
      <c r="A696" s="59"/>
    </row>
    <row r="697" spans="1:1">
      <c r="A697" s="59"/>
    </row>
    <row r="698" spans="1:1">
      <c r="A698" s="59"/>
    </row>
    <row r="699" spans="1:1">
      <c r="A699" s="59"/>
    </row>
    <row r="700" spans="1:1">
      <c r="A700" s="59"/>
    </row>
    <row r="701" spans="1:1">
      <c r="A701" s="59"/>
    </row>
    <row r="702" spans="1:1">
      <c r="A702" s="59"/>
    </row>
    <row r="703" spans="1:1">
      <c r="A703" s="59"/>
    </row>
    <row r="704" spans="1:1">
      <c r="A704" s="59"/>
    </row>
    <row r="705" spans="1:1">
      <c r="A705" s="59"/>
    </row>
    <row r="706" spans="1:1">
      <c r="A706" s="59"/>
    </row>
    <row r="707" spans="1:1">
      <c r="A707" s="59"/>
    </row>
    <row r="708" spans="1:1">
      <c r="A708" s="59"/>
    </row>
    <row r="709" spans="1:1">
      <c r="A709" s="59"/>
    </row>
    <row r="710" spans="1:1">
      <c r="A710" s="59"/>
    </row>
    <row r="711" spans="1:1">
      <c r="A711" s="59"/>
    </row>
    <row r="712" spans="1:1">
      <c r="A712" s="59"/>
    </row>
    <row r="713" spans="1:1">
      <c r="A713" s="59"/>
    </row>
    <row r="714" spans="1:1">
      <c r="A714" s="59"/>
    </row>
    <row r="715" spans="1:1">
      <c r="A715" s="59"/>
    </row>
    <row r="716" spans="1:1">
      <c r="A716" s="59"/>
    </row>
    <row r="717" spans="1:1">
      <c r="A717" s="59"/>
    </row>
    <row r="718" spans="1:1">
      <c r="A718" s="59"/>
    </row>
    <row r="719" spans="1:1">
      <c r="A719" s="59"/>
    </row>
    <row r="720" spans="1:1">
      <c r="A720" s="59"/>
    </row>
    <row r="721" spans="1:1">
      <c r="A721" s="59"/>
    </row>
    <row r="722" spans="1:1">
      <c r="A722" s="59"/>
    </row>
    <row r="723" spans="1:1">
      <c r="A723" s="59"/>
    </row>
    <row r="724" spans="1:1">
      <c r="A724" s="59"/>
    </row>
    <row r="725" spans="1:1">
      <c r="A725" s="59"/>
    </row>
    <row r="726" spans="1:1">
      <c r="A726" s="59"/>
    </row>
    <row r="727" spans="1:1">
      <c r="A727" s="59"/>
    </row>
    <row r="728" spans="1:1">
      <c r="A728" s="59"/>
    </row>
    <row r="729" spans="1:1">
      <c r="A729" s="59"/>
    </row>
    <row r="730" spans="1:1">
      <c r="A730" s="59"/>
    </row>
    <row r="731" spans="1:1">
      <c r="A731" s="59"/>
    </row>
    <row r="732" spans="1:1">
      <c r="A732" s="59"/>
    </row>
    <row r="733" spans="1:1">
      <c r="A733" s="59"/>
    </row>
    <row r="734" spans="1:1">
      <c r="A734" s="59"/>
    </row>
    <row r="735" spans="1:1">
      <c r="A735" s="59"/>
    </row>
    <row r="736" spans="1:1">
      <c r="A736" s="59"/>
    </row>
    <row r="737" spans="1:1">
      <c r="A737" s="59"/>
    </row>
    <row r="738" spans="1:1">
      <c r="A738" s="59"/>
    </row>
    <row r="739" spans="1:1">
      <c r="A739" s="59"/>
    </row>
    <row r="740" spans="1:1">
      <c r="A740" s="59"/>
    </row>
    <row r="741" spans="1:1">
      <c r="A741" s="59"/>
    </row>
    <row r="742" spans="1:1">
      <c r="A742" s="59"/>
    </row>
    <row r="743" spans="1:1">
      <c r="A743" s="59"/>
    </row>
    <row r="744" spans="1:1">
      <c r="A744" s="59"/>
    </row>
    <row r="745" spans="1:1">
      <c r="A745" s="59"/>
    </row>
    <row r="746" spans="1:1">
      <c r="A746" s="59"/>
    </row>
    <row r="747" spans="1:1">
      <c r="A747" s="59"/>
    </row>
    <row r="748" spans="1:1">
      <c r="A748" s="59"/>
    </row>
    <row r="749" spans="1:1">
      <c r="A749" s="59"/>
    </row>
    <row r="750" spans="1:1">
      <c r="A750" s="59"/>
    </row>
    <row r="751" spans="1:1">
      <c r="A751" s="59"/>
    </row>
    <row r="752" spans="1:1">
      <c r="A752" s="59"/>
    </row>
    <row r="753" spans="1:1">
      <c r="A753" s="59"/>
    </row>
    <row r="754" spans="1:1">
      <c r="A754" s="59"/>
    </row>
    <row r="755" spans="1:1">
      <c r="A755" s="59"/>
    </row>
    <row r="756" spans="1:1">
      <c r="A756" s="59"/>
    </row>
    <row r="757" spans="1:1">
      <c r="A757" s="59"/>
    </row>
    <row r="758" spans="1:1">
      <c r="A758" s="59"/>
    </row>
    <row r="759" spans="1:1">
      <c r="A759" s="59"/>
    </row>
    <row r="760" spans="1:1">
      <c r="A760" s="59"/>
    </row>
    <row r="761" spans="1:1">
      <c r="A761" s="59"/>
    </row>
    <row r="762" spans="1:1">
      <c r="A762" s="59"/>
    </row>
    <row r="763" spans="1:1">
      <c r="A763" s="59"/>
    </row>
    <row r="764" spans="1:1">
      <c r="A764" s="59"/>
    </row>
    <row r="765" spans="1:1">
      <c r="A765" s="59"/>
    </row>
    <row r="766" spans="1:1">
      <c r="A766" s="59"/>
    </row>
    <row r="767" spans="1:1">
      <c r="A767" s="59"/>
    </row>
    <row r="768" spans="1:1">
      <c r="A768" s="59"/>
    </row>
    <row r="769" spans="1:1">
      <c r="A769" s="59"/>
    </row>
    <row r="770" spans="1:1">
      <c r="A770" s="59"/>
    </row>
    <row r="771" spans="1:1">
      <c r="A771" s="59"/>
    </row>
    <row r="772" spans="1:1">
      <c r="A772" s="59"/>
    </row>
    <row r="773" spans="1:1">
      <c r="A773" s="59"/>
    </row>
    <row r="774" spans="1:1">
      <c r="A774" s="59"/>
    </row>
    <row r="775" spans="1:1">
      <c r="A775" s="59"/>
    </row>
    <row r="776" spans="1:1">
      <c r="A776" s="59"/>
    </row>
    <row r="777" spans="1:1">
      <c r="A777" s="59"/>
    </row>
    <row r="778" spans="1:1">
      <c r="A778" s="59"/>
    </row>
    <row r="779" spans="1:1">
      <c r="A779" s="59"/>
    </row>
    <row r="780" spans="1:1">
      <c r="A780" s="59"/>
    </row>
    <row r="781" spans="1:1">
      <c r="A781" s="59"/>
    </row>
    <row r="782" spans="1:1">
      <c r="A782" s="59"/>
    </row>
    <row r="783" spans="1:1">
      <c r="A783" s="59"/>
    </row>
    <row r="784" spans="1:1">
      <c r="A784" s="59"/>
    </row>
    <row r="785" spans="1:1">
      <c r="A785" s="59"/>
    </row>
    <row r="786" spans="1:1">
      <c r="A786" s="59"/>
    </row>
    <row r="787" spans="1:1">
      <c r="A787" s="59"/>
    </row>
    <row r="788" spans="1:1">
      <c r="A788" s="59"/>
    </row>
    <row r="789" spans="1:1">
      <c r="A789" s="59"/>
    </row>
    <row r="790" spans="1:1">
      <c r="A790" s="59"/>
    </row>
    <row r="791" spans="1:1">
      <c r="A791" s="59"/>
    </row>
    <row r="792" spans="1:1">
      <c r="A792" s="59"/>
    </row>
    <row r="793" spans="1:1">
      <c r="A793" s="59"/>
    </row>
    <row r="794" spans="1:1">
      <c r="A794" s="59"/>
    </row>
    <row r="795" spans="1:1">
      <c r="A795" s="59"/>
    </row>
    <row r="796" spans="1:1">
      <c r="A796" s="59"/>
    </row>
    <row r="797" spans="1:1">
      <c r="A797" s="59"/>
    </row>
    <row r="798" spans="1:1">
      <c r="A798" s="59"/>
    </row>
    <row r="799" spans="1:1">
      <c r="A799" s="59"/>
    </row>
    <row r="800" spans="1:1">
      <c r="A800" s="59"/>
    </row>
    <row r="801" spans="1:1">
      <c r="A801" s="59"/>
    </row>
    <row r="802" spans="1:1">
      <c r="A802" s="59"/>
    </row>
    <row r="803" spans="1:1">
      <c r="A803" s="59"/>
    </row>
    <row r="804" spans="1:1">
      <c r="A804" s="59"/>
    </row>
    <row r="805" spans="1:1">
      <c r="A805" s="59"/>
    </row>
    <row r="806" spans="1:1">
      <c r="A806" s="59"/>
    </row>
    <row r="807" spans="1:1">
      <c r="A807" s="59"/>
    </row>
    <row r="808" spans="1:1">
      <c r="A808" s="59"/>
    </row>
    <row r="809" spans="1:1">
      <c r="A809" s="59"/>
    </row>
    <row r="810" spans="1:1">
      <c r="A810" s="59"/>
    </row>
    <row r="811" spans="1:1">
      <c r="A811" s="59"/>
    </row>
    <row r="812" spans="1:1">
      <c r="A812" s="59"/>
    </row>
    <row r="813" spans="1:1">
      <c r="A813" s="59"/>
    </row>
    <row r="814" spans="1:1">
      <c r="A814" s="59"/>
    </row>
    <row r="815" spans="1:1">
      <c r="A815" s="59"/>
    </row>
    <row r="816" spans="1:1">
      <c r="A816" s="59"/>
    </row>
    <row r="817" spans="1:1">
      <c r="A817" s="59"/>
    </row>
    <row r="818" spans="1:1">
      <c r="A818" s="59"/>
    </row>
    <row r="819" spans="1:1">
      <c r="A819" s="59"/>
    </row>
    <row r="820" spans="1:1">
      <c r="A820" s="59"/>
    </row>
    <row r="821" spans="1:1">
      <c r="A821" s="59"/>
    </row>
    <row r="822" spans="1:1">
      <c r="A822" s="59"/>
    </row>
    <row r="823" spans="1:1">
      <c r="A823" s="59"/>
    </row>
    <row r="824" spans="1:1">
      <c r="A824" s="59"/>
    </row>
    <row r="825" spans="1:1">
      <c r="A825" s="59"/>
    </row>
    <row r="826" spans="1:1">
      <c r="A826" s="59"/>
    </row>
    <row r="827" spans="1:1">
      <c r="A827" s="59"/>
    </row>
    <row r="828" spans="1:1">
      <c r="A828" s="59"/>
    </row>
    <row r="829" spans="1:1">
      <c r="A829" s="59"/>
    </row>
    <row r="830" spans="1:1">
      <c r="A830" s="59"/>
    </row>
    <row r="831" spans="1:1">
      <c r="A831" s="59"/>
    </row>
    <row r="832" spans="1:1">
      <c r="A832" s="59"/>
    </row>
    <row r="833" spans="1:1">
      <c r="A833" s="59"/>
    </row>
    <row r="834" spans="1:1">
      <c r="A834" s="59"/>
    </row>
    <row r="835" spans="1:1">
      <c r="A835" s="59"/>
    </row>
    <row r="836" spans="1:1">
      <c r="A836" s="59"/>
    </row>
    <row r="837" spans="1:1">
      <c r="A837" s="59"/>
    </row>
    <row r="838" spans="1:1">
      <c r="A838" s="59"/>
    </row>
    <row r="839" spans="1:1">
      <c r="A839" s="59"/>
    </row>
    <row r="840" spans="1:1">
      <c r="A840" s="59"/>
    </row>
    <row r="841" spans="1:1">
      <c r="A841" s="59"/>
    </row>
    <row r="842" spans="1:1">
      <c r="A842" s="59"/>
    </row>
    <row r="843" spans="1:1">
      <c r="A843" s="59"/>
    </row>
    <row r="844" spans="1:1">
      <c r="A844" s="59"/>
    </row>
    <row r="845" spans="1:1">
      <c r="A845" s="59"/>
    </row>
    <row r="846" spans="1:1">
      <c r="A846" s="59"/>
    </row>
    <row r="847" spans="1:1">
      <c r="A847" s="59"/>
    </row>
    <row r="848" spans="1:1">
      <c r="A848" s="59"/>
    </row>
    <row r="849" spans="1:1">
      <c r="A849" s="59"/>
    </row>
    <row r="850" spans="1:1">
      <c r="A850" s="59"/>
    </row>
    <row r="851" spans="1:1">
      <c r="A851" s="59"/>
    </row>
    <row r="852" spans="1:1">
      <c r="A852" s="59"/>
    </row>
    <row r="853" spans="1:1">
      <c r="A853" s="59"/>
    </row>
    <row r="854" spans="1:1">
      <c r="A854" s="59"/>
    </row>
    <row r="855" spans="1:1">
      <c r="A855" s="59"/>
    </row>
    <row r="856" spans="1:1">
      <c r="A856" s="59"/>
    </row>
    <row r="857" spans="1:1">
      <c r="A857" s="59"/>
    </row>
    <row r="858" spans="1:1">
      <c r="A858" s="59"/>
    </row>
    <row r="859" spans="1:1">
      <c r="A859" s="59"/>
    </row>
    <row r="860" spans="1:1">
      <c r="A860" s="59"/>
    </row>
    <row r="861" spans="1:1">
      <c r="A861" s="59"/>
    </row>
    <row r="862" spans="1:1">
      <c r="A862" s="59"/>
    </row>
    <row r="863" spans="1:1">
      <c r="A863" s="59"/>
    </row>
    <row r="864" spans="1:1">
      <c r="A864" s="59"/>
    </row>
    <row r="865" spans="1:1">
      <c r="A865" s="59"/>
    </row>
    <row r="866" spans="1:1">
      <c r="A866" s="59"/>
    </row>
    <row r="867" spans="1:1">
      <c r="A867" s="59"/>
    </row>
    <row r="868" spans="1:1">
      <c r="A868" s="59"/>
    </row>
    <row r="869" spans="1:1">
      <c r="A869" s="59"/>
    </row>
    <row r="870" spans="1:1">
      <c r="A870" s="59"/>
    </row>
    <row r="871" spans="1:1">
      <c r="A871" s="59"/>
    </row>
    <row r="872" spans="1:1">
      <c r="A872" s="59"/>
    </row>
    <row r="873" spans="1:1">
      <c r="A873" s="59"/>
    </row>
    <row r="874" spans="1:1">
      <c r="A874" s="59"/>
    </row>
    <row r="875" spans="1:1">
      <c r="A875" s="59"/>
    </row>
    <row r="876" spans="1:1">
      <c r="A876" s="59"/>
    </row>
    <row r="877" spans="1:1">
      <c r="A877" s="59"/>
    </row>
    <row r="878" spans="1:1">
      <c r="A878" s="59"/>
    </row>
    <row r="879" spans="1:1">
      <c r="A879" s="59"/>
    </row>
    <row r="880" spans="1:1">
      <c r="A880" s="59"/>
    </row>
    <row r="881" spans="1:1">
      <c r="A881" s="59"/>
    </row>
    <row r="882" spans="1:1">
      <c r="A882" s="59"/>
    </row>
    <row r="883" spans="1:1">
      <c r="A883" s="59"/>
    </row>
    <row r="884" spans="1:1">
      <c r="A884" s="59"/>
    </row>
    <row r="885" spans="1:1">
      <c r="A885" s="59"/>
    </row>
    <row r="886" spans="1:1">
      <c r="A886" s="59"/>
    </row>
    <row r="887" spans="1:1">
      <c r="A887" s="59"/>
    </row>
    <row r="888" spans="1:1">
      <c r="A888" s="59"/>
    </row>
    <row r="889" spans="1:1">
      <c r="A889" s="59"/>
    </row>
    <row r="890" spans="1:1">
      <c r="A890" s="59"/>
    </row>
    <row r="891" spans="1:1">
      <c r="A891" s="59"/>
    </row>
    <row r="892" spans="1:1">
      <c r="A892" s="59"/>
    </row>
    <row r="893" spans="1:1">
      <c r="A893" s="59"/>
    </row>
    <row r="894" spans="1:1">
      <c r="A894" s="59"/>
    </row>
    <row r="895" spans="1:1">
      <c r="A895" s="59"/>
    </row>
    <row r="896" spans="1:1">
      <c r="A896" s="59"/>
    </row>
    <row r="897" spans="1:1">
      <c r="A897" s="59"/>
    </row>
    <row r="898" spans="1:1">
      <c r="A898" s="59"/>
    </row>
    <row r="899" spans="1:1">
      <c r="A899" s="59"/>
    </row>
    <row r="900" spans="1:1">
      <c r="A900" s="59"/>
    </row>
    <row r="901" spans="1:1">
      <c r="A901" s="59"/>
    </row>
    <row r="902" spans="1:1">
      <c r="A902" s="59"/>
    </row>
    <row r="903" spans="1:1">
      <c r="A903" s="59"/>
    </row>
    <row r="904" spans="1:1">
      <c r="A904" s="59"/>
    </row>
    <row r="905" spans="1:1">
      <c r="A905" s="59"/>
    </row>
    <row r="906" spans="1:1">
      <c r="A906" s="59"/>
    </row>
    <row r="907" spans="1:1">
      <c r="A907" s="59"/>
    </row>
    <row r="908" spans="1:1">
      <c r="A908" s="59"/>
    </row>
    <row r="909" spans="1:1">
      <c r="A909" s="59"/>
    </row>
    <row r="910" spans="1:1">
      <c r="A910" s="59"/>
    </row>
    <row r="911" spans="1:1">
      <c r="A911" s="59"/>
    </row>
    <row r="912" spans="1:1">
      <c r="A912" s="59"/>
    </row>
    <row r="913" spans="1:1">
      <c r="A913" s="59"/>
    </row>
    <row r="914" spans="1:1">
      <c r="A914" s="59"/>
    </row>
    <row r="915" spans="1:1">
      <c r="A915" s="59"/>
    </row>
    <row r="916" spans="1:1">
      <c r="A916" s="59"/>
    </row>
    <row r="917" spans="1:1">
      <c r="A917" s="59"/>
    </row>
    <row r="918" spans="1:1">
      <c r="A918" s="59"/>
    </row>
    <row r="919" spans="1:1">
      <c r="A919" s="59"/>
    </row>
    <row r="920" spans="1:1">
      <c r="A920" s="59"/>
    </row>
    <row r="921" spans="1:1">
      <c r="A921" s="59"/>
    </row>
    <row r="922" spans="1:1">
      <c r="A922" s="59"/>
    </row>
    <row r="923" spans="1:1">
      <c r="A923" s="59"/>
    </row>
    <row r="924" spans="1:1">
      <c r="A924" s="59"/>
    </row>
    <row r="925" spans="1:1">
      <c r="A925" s="59"/>
    </row>
    <row r="926" spans="1:1">
      <c r="A926" s="59"/>
    </row>
    <row r="927" spans="1:1">
      <c r="A927" s="59"/>
    </row>
    <row r="928" spans="1:1">
      <c r="A928" s="59"/>
    </row>
    <row r="929" spans="1:1">
      <c r="A929" s="59"/>
    </row>
    <row r="930" spans="1:1">
      <c r="A930" s="59"/>
    </row>
    <row r="931" spans="1:1">
      <c r="A931" s="59"/>
    </row>
    <row r="932" spans="1:1">
      <c r="A932" s="59"/>
    </row>
    <row r="933" spans="1:1">
      <c r="A933" s="59"/>
    </row>
    <row r="934" spans="1:1">
      <c r="A934" s="59"/>
    </row>
    <row r="935" spans="1:1">
      <c r="A935" s="59"/>
    </row>
    <row r="936" spans="1:1">
      <c r="A936" s="59"/>
    </row>
    <row r="937" spans="1:1">
      <c r="A937" s="59"/>
    </row>
    <row r="938" spans="1:1">
      <c r="A938" s="59"/>
    </row>
    <row r="939" spans="1:1">
      <c r="A939" s="59"/>
    </row>
    <row r="940" spans="1:1">
      <c r="A940" s="59"/>
    </row>
    <row r="941" spans="1:1">
      <c r="A941" s="59"/>
    </row>
    <row r="942" spans="1:1">
      <c r="A942" s="59"/>
    </row>
    <row r="943" spans="1:1">
      <c r="A943" s="59"/>
    </row>
    <row r="944" spans="1:1">
      <c r="A944" s="59"/>
    </row>
    <row r="945" spans="1:1">
      <c r="A945" s="59"/>
    </row>
    <row r="946" spans="1:1">
      <c r="A946" s="59"/>
    </row>
    <row r="947" spans="1:1">
      <c r="A947" s="59"/>
    </row>
    <row r="948" spans="1:1">
      <c r="A948" s="59"/>
    </row>
    <row r="949" spans="1:1">
      <c r="A949" s="59"/>
    </row>
    <row r="950" spans="1:1">
      <c r="A950" s="59"/>
    </row>
    <row r="951" spans="1:1">
      <c r="A951" s="59"/>
    </row>
    <row r="952" spans="1:1">
      <c r="A952" s="59"/>
    </row>
    <row r="953" spans="1:1">
      <c r="A953" s="59"/>
    </row>
    <row r="954" spans="1:1">
      <c r="A954" s="59"/>
    </row>
    <row r="955" spans="1:1">
      <c r="A955" s="59"/>
    </row>
    <row r="956" spans="1:1">
      <c r="A956" s="59"/>
    </row>
    <row r="957" spans="1:1">
      <c r="A957" s="59"/>
    </row>
    <row r="958" spans="1:1">
      <c r="A958" s="59"/>
    </row>
    <row r="959" spans="1:1">
      <c r="A959" s="59"/>
    </row>
    <row r="960" spans="1:1">
      <c r="A960" s="59"/>
    </row>
    <row r="961" spans="1:1">
      <c r="A961" s="59"/>
    </row>
    <row r="962" spans="1:1">
      <c r="A962" s="59"/>
    </row>
    <row r="963" spans="1:1">
      <c r="A963" s="59"/>
    </row>
    <row r="964" spans="1:1">
      <c r="A964" s="59"/>
    </row>
    <row r="965" spans="1:1">
      <c r="A965" s="59"/>
    </row>
    <row r="966" spans="1:1">
      <c r="A966" s="59"/>
    </row>
    <row r="967" spans="1:1">
      <c r="A967" s="59"/>
    </row>
    <row r="968" spans="1:1">
      <c r="A968" s="59"/>
    </row>
    <row r="969" spans="1:1">
      <c r="A969" s="59"/>
    </row>
    <row r="970" spans="1:1">
      <c r="A970" s="59"/>
    </row>
    <row r="971" spans="1:1">
      <c r="A971" s="59"/>
    </row>
    <row r="972" spans="1:1">
      <c r="A972" s="59"/>
    </row>
    <row r="973" spans="1:1">
      <c r="A973" s="59"/>
    </row>
    <row r="974" spans="1:1">
      <c r="A974" s="59"/>
    </row>
    <row r="975" spans="1:1">
      <c r="A975" s="59"/>
    </row>
    <row r="976" spans="1:1">
      <c r="A976" s="59"/>
    </row>
    <row r="977" spans="1:1">
      <c r="A977" s="59"/>
    </row>
    <row r="978" spans="1:1">
      <c r="A978" s="59"/>
    </row>
    <row r="979" spans="1:1">
      <c r="A979" s="59"/>
    </row>
    <row r="980" spans="1:1">
      <c r="A980" s="59"/>
    </row>
    <row r="981" spans="1:1">
      <c r="A981" s="59"/>
    </row>
    <row r="982" spans="1:1">
      <c r="A982" s="59"/>
    </row>
    <row r="983" spans="1:1">
      <c r="A983" s="59"/>
    </row>
    <row r="984" spans="1:1">
      <c r="A984" s="59"/>
    </row>
    <row r="985" spans="1:1">
      <c r="A985" s="59"/>
    </row>
    <row r="986" spans="1:1">
      <c r="A986" s="59"/>
    </row>
    <row r="987" spans="1:1">
      <c r="A987" s="59"/>
    </row>
    <row r="988" spans="1:1">
      <c r="A988" s="59"/>
    </row>
    <row r="989" spans="1:1">
      <c r="A989" s="59"/>
    </row>
    <row r="990" spans="1:1">
      <c r="A990" s="59"/>
    </row>
    <row r="991" spans="1:1">
      <c r="A991" s="59"/>
    </row>
    <row r="992" spans="1:1">
      <c r="A992" s="59"/>
    </row>
    <row r="993" spans="1:1">
      <c r="A993" s="59"/>
    </row>
    <row r="994" spans="1:1">
      <c r="A994" s="59"/>
    </row>
    <row r="995" spans="1:1">
      <c r="A995" s="59"/>
    </row>
    <row r="996" spans="1:1">
      <c r="A996" s="59"/>
    </row>
    <row r="997" spans="1:1">
      <c r="A997" s="59"/>
    </row>
    <row r="998" spans="1:1">
      <c r="A998" s="59"/>
    </row>
    <row r="999" spans="1:1">
      <c r="A999" s="59"/>
    </row>
    <row r="1000" spans="1:1">
      <c r="A1000" s="59"/>
    </row>
    <row r="1001" spans="1:1">
      <c r="A1001" s="59"/>
    </row>
    <row r="1002" spans="1:1">
      <c r="A1002" s="59"/>
    </row>
    <row r="1003" spans="1:1">
      <c r="A1003" s="59"/>
    </row>
    <row r="1004" spans="1:1">
      <c r="A1004" s="59"/>
    </row>
    <row r="1005" spans="1:1">
      <c r="A1005" s="59"/>
    </row>
    <row r="1006" spans="1:1">
      <c r="A1006" s="59"/>
    </row>
    <row r="1007" spans="1:1">
      <c r="A1007" s="59"/>
    </row>
    <row r="1008" spans="1:1">
      <c r="A1008" s="59"/>
    </row>
    <row r="1009" spans="1:1">
      <c r="A1009" s="59"/>
    </row>
    <row r="1010" spans="1:1">
      <c r="A1010" s="59"/>
    </row>
    <row r="1011" spans="1:1">
      <c r="A1011" s="59"/>
    </row>
    <row r="1012" spans="1:1">
      <c r="A1012" s="59"/>
    </row>
    <row r="1013" spans="1:1">
      <c r="A1013" s="59"/>
    </row>
    <row r="1014" spans="1:1">
      <c r="A1014" s="59"/>
    </row>
    <row r="1015" spans="1:1">
      <c r="A1015" s="59"/>
    </row>
    <row r="1016" spans="1:1">
      <c r="A1016" s="59"/>
    </row>
    <row r="1017" spans="1:1">
      <c r="A1017" s="59"/>
    </row>
    <row r="1018" spans="1:1">
      <c r="A1018" s="59"/>
    </row>
    <row r="1019" spans="1:1">
      <c r="A1019" s="59"/>
    </row>
    <row r="1020" spans="1:1">
      <c r="A1020" s="59"/>
    </row>
    <row r="1021" spans="1:1">
      <c r="A1021" s="59"/>
    </row>
    <row r="1022" spans="1:1">
      <c r="A1022" s="59"/>
    </row>
    <row r="1023" spans="1:1">
      <c r="A1023" s="59"/>
    </row>
    <row r="1024" spans="1:1">
      <c r="A1024" s="59"/>
    </row>
    <row r="1025" spans="1:1">
      <c r="A1025" s="59"/>
    </row>
    <row r="1026" spans="1:1">
      <c r="A1026" s="59"/>
    </row>
    <row r="1027" spans="1:1">
      <c r="A1027" s="59"/>
    </row>
    <row r="1028" spans="1:1">
      <c r="A1028" s="59"/>
    </row>
    <row r="1029" spans="1:1">
      <c r="A1029" s="59"/>
    </row>
    <row r="1030" spans="1:1">
      <c r="A1030" s="59"/>
    </row>
    <row r="1031" spans="1:1">
      <c r="A1031" s="59"/>
    </row>
    <row r="1032" spans="1:1">
      <c r="A1032" s="59"/>
    </row>
    <row r="1033" spans="1:1">
      <c r="A1033" s="59"/>
    </row>
    <row r="1034" spans="1:1">
      <c r="A1034" s="59"/>
    </row>
    <row r="1035" spans="1:1">
      <c r="A1035" s="59"/>
    </row>
    <row r="1036" spans="1:1">
      <c r="A1036" s="59"/>
    </row>
    <row r="1037" spans="1:1">
      <c r="A1037" s="59"/>
    </row>
    <row r="1038" spans="1:1">
      <c r="A1038" s="59"/>
    </row>
    <row r="1039" spans="1:1">
      <c r="A1039" s="59"/>
    </row>
    <row r="1040" spans="1:1">
      <c r="A1040" s="59"/>
    </row>
    <row r="1041" spans="1:1">
      <c r="A1041" s="59"/>
    </row>
    <row r="1042" spans="1:1">
      <c r="A1042" s="59"/>
    </row>
    <row r="1043" spans="1:1">
      <c r="A1043" s="59"/>
    </row>
    <row r="1044" spans="1:1">
      <c r="A1044" s="59"/>
    </row>
    <row r="1045" spans="1:1">
      <c r="A1045" s="59"/>
    </row>
    <row r="1046" spans="1:1">
      <c r="A1046" s="59"/>
    </row>
    <row r="1047" spans="1:1">
      <c r="A1047" s="59"/>
    </row>
    <row r="1048" spans="1:1">
      <c r="A1048" s="59"/>
    </row>
    <row r="1049" spans="1:1">
      <c r="A1049" s="59"/>
    </row>
    <row r="1050" spans="1:1">
      <c r="A1050" s="59"/>
    </row>
    <row r="1051" spans="1:1">
      <c r="A1051" s="59"/>
    </row>
    <row r="1052" spans="1:1">
      <c r="A1052" s="59"/>
    </row>
    <row r="1053" spans="1:1">
      <c r="A1053" s="59"/>
    </row>
    <row r="1054" spans="1:1">
      <c r="A1054" s="59"/>
    </row>
    <row r="1055" spans="1:1">
      <c r="A1055" s="59"/>
    </row>
    <row r="1056" spans="1:1">
      <c r="A1056" s="59"/>
    </row>
    <row r="1057" spans="1:1">
      <c r="A1057" s="59"/>
    </row>
    <row r="1058" spans="1:1">
      <c r="A1058" s="59"/>
    </row>
    <row r="1059" spans="1:1">
      <c r="A1059" s="59"/>
    </row>
    <row r="1060" spans="1:1">
      <c r="A1060" s="59"/>
    </row>
    <row r="1061" spans="1:1">
      <c r="A1061" s="59"/>
    </row>
    <row r="1062" spans="1:1">
      <c r="A1062" s="59"/>
    </row>
    <row r="1063" spans="1:1">
      <c r="A1063" s="59"/>
    </row>
    <row r="1064" spans="1:1">
      <c r="A1064" s="59"/>
    </row>
    <row r="1065" spans="1:1">
      <c r="A1065" s="59"/>
    </row>
    <row r="1066" spans="1:1">
      <c r="A1066" s="59"/>
    </row>
    <row r="1067" spans="1:1">
      <c r="A1067" s="59"/>
    </row>
    <row r="1068" spans="1:1">
      <c r="A1068" s="59"/>
    </row>
    <row r="1069" spans="1:1">
      <c r="A1069" s="59"/>
    </row>
    <row r="1070" spans="1:1">
      <c r="A1070" s="59"/>
    </row>
    <row r="1071" spans="1:1">
      <c r="A1071" s="59"/>
    </row>
    <row r="1072" spans="1:1">
      <c r="A1072" s="59"/>
    </row>
    <row r="1073" spans="1:1">
      <c r="A1073" s="59"/>
    </row>
    <row r="1074" spans="1:1">
      <c r="A1074" s="59"/>
    </row>
    <row r="1075" spans="1:1">
      <c r="A1075" s="59"/>
    </row>
    <row r="1076" spans="1:1">
      <c r="A1076" s="59"/>
    </row>
    <row r="1077" spans="1:1">
      <c r="A1077" s="59"/>
    </row>
    <row r="1078" spans="1:1">
      <c r="A1078" s="59"/>
    </row>
    <row r="1079" spans="1:1">
      <c r="A1079" s="59"/>
    </row>
    <row r="1080" spans="1:1">
      <c r="A1080" s="59"/>
    </row>
    <row r="1081" spans="1:1">
      <c r="A1081" s="59"/>
    </row>
    <row r="1082" spans="1:1">
      <c r="A1082" s="59"/>
    </row>
    <row r="1083" spans="1:1">
      <c r="A1083" s="59"/>
    </row>
    <row r="1084" spans="1:1">
      <c r="A1084" s="59"/>
    </row>
    <row r="1085" spans="1:1">
      <c r="A1085" s="59"/>
    </row>
    <row r="1086" spans="1:1">
      <c r="A1086" s="59"/>
    </row>
    <row r="1087" spans="1:1">
      <c r="A1087" s="59"/>
    </row>
    <row r="1088" spans="1:1">
      <c r="A1088" s="59"/>
    </row>
    <row r="1089" spans="1:1">
      <c r="A1089" s="59"/>
    </row>
    <row r="1090" spans="1:1">
      <c r="A1090" s="59"/>
    </row>
    <row r="1091" spans="1:1">
      <c r="A1091" s="59"/>
    </row>
    <row r="1092" spans="1:1">
      <c r="A1092" s="59"/>
    </row>
    <row r="1093" spans="1:1">
      <c r="A1093" s="59"/>
    </row>
    <row r="1094" spans="1:1">
      <c r="A1094" s="59"/>
    </row>
    <row r="1095" spans="1:1">
      <c r="A1095" s="59"/>
    </row>
    <row r="1096" spans="1:1">
      <c r="A1096" s="59"/>
    </row>
    <row r="1097" spans="1:1">
      <c r="A1097" s="59"/>
    </row>
    <row r="1098" spans="1:1">
      <c r="A1098" s="59"/>
    </row>
    <row r="1099" spans="1:1">
      <c r="A1099" s="59"/>
    </row>
    <row r="1100" spans="1:1">
      <c r="A1100" s="59"/>
    </row>
    <row r="1101" spans="1:1">
      <c r="A1101" s="59"/>
    </row>
    <row r="1102" spans="1:1">
      <c r="A1102" s="59"/>
    </row>
    <row r="1103" spans="1:1">
      <c r="A1103" s="59"/>
    </row>
    <row r="1104" spans="1:1">
      <c r="A1104" s="59"/>
    </row>
    <row r="1105" spans="1:1">
      <c r="A1105" s="59"/>
    </row>
    <row r="1106" spans="1:1">
      <c r="A1106" s="59"/>
    </row>
    <row r="1107" spans="1:1">
      <c r="A1107" s="59"/>
    </row>
    <row r="1108" spans="1:1">
      <c r="A1108" s="59"/>
    </row>
    <row r="1109" spans="1:1">
      <c r="A1109" s="59"/>
    </row>
    <row r="1110" spans="1:1">
      <c r="A1110" s="59"/>
    </row>
    <row r="1111" spans="1:1">
      <c r="A1111" s="59"/>
    </row>
    <row r="1112" spans="1:1">
      <c r="A1112" s="59"/>
    </row>
    <row r="1113" spans="1:1">
      <c r="A1113" s="59"/>
    </row>
    <row r="1114" spans="1:1">
      <c r="A1114" s="59"/>
    </row>
    <row r="1115" spans="1:1">
      <c r="A1115" s="59"/>
    </row>
    <row r="1116" spans="1:1">
      <c r="A1116" s="59"/>
    </row>
    <row r="1117" spans="1:1">
      <c r="A1117" s="59"/>
    </row>
    <row r="1118" spans="1:1">
      <c r="A1118" s="59"/>
    </row>
    <row r="1119" spans="1:1">
      <c r="A1119" s="59"/>
    </row>
    <row r="1120" spans="1:1">
      <c r="A1120" s="59"/>
    </row>
    <row r="1121" spans="1:1">
      <c r="A1121" s="59"/>
    </row>
    <row r="1122" spans="1:1">
      <c r="A1122" s="59"/>
    </row>
    <row r="1123" spans="1:1">
      <c r="A1123" s="59"/>
    </row>
    <row r="1124" spans="1:1">
      <c r="A1124" s="59"/>
    </row>
    <row r="1125" spans="1:1">
      <c r="A1125" s="59"/>
    </row>
    <row r="1126" spans="1:1">
      <c r="A1126" s="59"/>
    </row>
    <row r="1127" spans="1:1">
      <c r="A1127" s="59"/>
    </row>
    <row r="1128" spans="1:1">
      <c r="A1128" s="59"/>
    </row>
    <row r="1129" spans="1:1">
      <c r="A1129" s="59"/>
    </row>
    <row r="1130" spans="1:1">
      <c r="A1130" s="59"/>
    </row>
    <row r="1131" spans="1:1">
      <c r="A1131" s="59"/>
    </row>
    <row r="1132" spans="1:1">
      <c r="A1132" s="59"/>
    </row>
    <row r="1133" spans="1:1">
      <c r="A1133" s="59"/>
    </row>
    <row r="1134" spans="1:1">
      <c r="A1134" s="59"/>
    </row>
    <row r="1135" spans="1:1">
      <c r="A1135" s="59"/>
    </row>
    <row r="1136" spans="1:1">
      <c r="A1136" s="59"/>
    </row>
    <row r="1137" spans="1:1">
      <c r="A1137" s="59"/>
    </row>
    <row r="1138" spans="1:1">
      <c r="A1138" s="59"/>
    </row>
    <row r="1139" spans="1:1">
      <c r="A1139" s="59"/>
    </row>
    <row r="1140" spans="1:1">
      <c r="A1140" s="59"/>
    </row>
    <row r="1141" spans="1:1">
      <c r="A1141" s="59"/>
    </row>
    <row r="1142" spans="1:1">
      <c r="A1142" s="59"/>
    </row>
    <row r="1143" spans="1:1">
      <c r="A1143" s="59"/>
    </row>
    <row r="1144" spans="1:1">
      <c r="A1144" s="59"/>
    </row>
    <row r="1145" spans="1:1">
      <c r="A1145" s="59"/>
    </row>
    <row r="1146" spans="1:1">
      <c r="A1146" s="59"/>
    </row>
    <row r="1147" spans="1:1">
      <c r="A1147" s="59"/>
    </row>
    <row r="1148" spans="1:1">
      <c r="A1148" s="59"/>
    </row>
    <row r="1149" spans="1:1">
      <c r="A1149" s="59"/>
    </row>
    <row r="1150" spans="1:1">
      <c r="A1150" s="59"/>
    </row>
    <row r="1151" spans="1:1">
      <c r="A1151" s="59"/>
    </row>
    <row r="1152" spans="1:1">
      <c r="A1152" s="59"/>
    </row>
    <row r="1153" spans="1:1">
      <c r="A1153" s="59"/>
    </row>
    <row r="1154" spans="1:1">
      <c r="A1154" s="59"/>
    </row>
    <row r="1155" spans="1:1">
      <c r="A1155" s="59"/>
    </row>
    <row r="1156" spans="1:1">
      <c r="A1156" s="59"/>
    </row>
    <row r="1157" spans="1:1">
      <c r="A1157" s="59"/>
    </row>
    <row r="1158" spans="1:1">
      <c r="A1158" s="59"/>
    </row>
    <row r="1159" spans="1:1">
      <c r="A1159" s="59"/>
    </row>
    <row r="1160" spans="1:1">
      <c r="A1160" s="59"/>
    </row>
    <row r="1161" spans="1:1">
      <c r="A1161" s="59"/>
    </row>
    <row r="1162" spans="1:1">
      <c r="A1162" s="59"/>
    </row>
    <row r="1163" spans="1:1">
      <c r="A1163" s="59"/>
    </row>
    <row r="1164" spans="1:1">
      <c r="A1164" s="59"/>
    </row>
    <row r="1165" spans="1:1">
      <c r="A1165" s="59"/>
    </row>
    <row r="1166" spans="1:1">
      <c r="A1166" s="59"/>
    </row>
    <row r="1167" spans="1:1">
      <c r="A1167" s="59"/>
    </row>
    <row r="1168" spans="1:1">
      <c r="A1168" s="59"/>
    </row>
    <row r="1169" spans="1:1">
      <c r="A1169" s="59"/>
    </row>
    <row r="1170" spans="1:1">
      <c r="A1170" s="59"/>
    </row>
    <row r="1171" spans="1:1">
      <c r="A1171" s="59"/>
    </row>
    <row r="1172" spans="1:1">
      <c r="A1172" s="59"/>
    </row>
    <row r="1173" spans="1:1">
      <c r="A1173" s="59"/>
    </row>
    <row r="1174" spans="1:1">
      <c r="A1174" s="59"/>
    </row>
    <row r="1175" spans="1:1">
      <c r="A1175" s="59"/>
    </row>
    <row r="1176" spans="1:1">
      <c r="A1176" s="59"/>
    </row>
    <row r="1177" spans="1:1">
      <c r="A1177" s="59"/>
    </row>
    <row r="1178" spans="1:1">
      <c r="A1178" s="59"/>
    </row>
    <row r="1179" spans="1:1">
      <c r="A1179" s="59"/>
    </row>
    <row r="1180" spans="1:1">
      <c r="A1180" s="59"/>
    </row>
    <row r="1181" spans="1:1">
      <c r="A1181" s="59"/>
    </row>
    <row r="1182" spans="1:1">
      <c r="A1182" s="59"/>
    </row>
    <row r="1183" spans="1:1">
      <c r="A1183" s="59"/>
    </row>
    <row r="1184" spans="1:1">
      <c r="A1184" s="59"/>
    </row>
    <row r="1185" spans="1:1">
      <c r="A1185" s="59"/>
    </row>
    <row r="1186" spans="1:1">
      <c r="A1186" s="59"/>
    </row>
    <row r="1187" spans="1:1">
      <c r="A1187" s="59"/>
    </row>
    <row r="1188" spans="1:1">
      <c r="A1188" s="59"/>
    </row>
    <row r="1189" spans="1:1">
      <c r="A1189" s="59"/>
    </row>
    <row r="1190" spans="1:1">
      <c r="A1190" s="59"/>
    </row>
    <row r="1191" spans="1:1">
      <c r="A1191" s="59"/>
    </row>
    <row r="1192" spans="1:1">
      <c r="A1192" s="59"/>
    </row>
    <row r="1193" spans="1:1">
      <c r="A1193" s="59"/>
    </row>
    <row r="1194" spans="1:1">
      <c r="A1194" s="59"/>
    </row>
    <row r="1195" spans="1:1">
      <c r="A1195" s="59"/>
    </row>
    <row r="1196" spans="1:1">
      <c r="A1196" s="59"/>
    </row>
    <row r="1197" spans="1:1">
      <c r="A1197" s="59"/>
    </row>
    <row r="1198" spans="1:1">
      <c r="A1198" s="59"/>
    </row>
    <row r="1199" spans="1:1">
      <c r="A1199" s="59"/>
    </row>
    <row r="1200" spans="1:1">
      <c r="A1200" s="59"/>
    </row>
    <row r="1201" spans="1:1">
      <c r="A1201" s="59"/>
    </row>
    <row r="1202" spans="1:1">
      <c r="A1202" s="59"/>
    </row>
    <row r="1203" spans="1:1">
      <c r="A1203" s="59"/>
    </row>
    <row r="1204" spans="1:1">
      <c r="A1204" s="59"/>
    </row>
    <row r="1205" spans="1:1">
      <c r="A1205" s="59"/>
    </row>
    <row r="1206" spans="1:1">
      <c r="A1206" s="59"/>
    </row>
    <row r="1207" spans="1:1">
      <c r="A1207" s="59"/>
    </row>
    <row r="1208" spans="1:1">
      <c r="A1208" s="59"/>
    </row>
    <row r="1209" spans="1:1">
      <c r="A1209" s="59"/>
    </row>
    <row r="1210" spans="1:1">
      <c r="A1210" s="59"/>
    </row>
    <row r="1211" spans="1:1">
      <c r="A1211" s="59"/>
    </row>
    <row r="1212" spans="1:1">
      <c r="A1212" s="59"/>
    </row>
    <row r="1213" spans="1:1">
      <c r="A1213" s="59"/>
    </row>
    <row r="1214" spans="1:1">
      <c r="A1214" s="59"/>
    </row>
    <row r="1215" spans="1:1">
      <c r="A1215" s="59"/>
    </row>
    <row r="1216" spans="1:1">
      <c r="A1216" s="59"/>
    </row>
    <row r="1217" spans="1:1">
      <c r="A1217" s="59"/>
    </row>
    <row r="1218" spans="1:1">
      <c r="A1218" s="59"/>
    </row>
    <row r="1219" spans="1:1">
      <c r="A1219" s="59"/>
    </row>
    <row r="1220" spans="1:1">
      <c r="A1220" s="59"/>
    </row>
    <row r="1221" spans="1:1">
      <c r="A1221" s="59"/>
    </row>
    <row r="1222" spans="1:1">
      <c r="A1222" s="59"/>
    </row>
    <row r="1223" spans="1:1">
      <c r="A1223" s="59"/>
    </row>
    <row r="1224" spans="1:1">
      <c r="A1224" s="59"/>
    </row>
    <row r="1225" spans="1:1">
      <c r="A1225" s="59"/>
    </row>
    <row r="1226" spans="1:1">
      <c r="A1226" s="59"/>
    </row>
    <row r="1227" spans="1:1">
      <c r="A1227" s="59"/>
    </row>
    <row r="1228" spans="1:1">
      <c r="A1228" s="59"/>
    </row>
    <row r="1229" spans="1:1">
      <c r="A1229" s="59"/>
    </row>
    <row r="1230" spans="1:1">
      <c r="A1230" s="59"/>
    </row>
    <row r="1231" spans="1:1">
      <c r="A1231" s="59"/>
    </row>
    <row r="1232" spans="1:1">
      <c r="A1232" s="59"/>
    </row>
    <row r="1233" spans="1:1">
      <c r="A1233" s="59"/>
    </row>
    <row r="1234" spans="1:1">
      <c r="A1234" s="59"/>
    </row>
    <row r="1235" spans="1:1">
      <c r="A1235" s="59"/>
    </row>
    <row r="1236" spans="1:1">
      <c r="A1236" s="59"/>
    </row>
    <row r="1237" spans="1:1">
      <c r="A1237" s="59"/>
    </row>
    <row r="1238" spans="1:1">
      <c r="A1238" s="59"/>
    </row>
    <row r="1239" spans="1:1">
      <c r="A1239" s="59"/>
    </row>
    <row r="1240" spans="1:1">
      <c r="A1240" s="59"/>
    </row>
    <row r="1241" spans="1:1">
      <c r="A1241" s="59"/>
    </row>
    <row r="1242" spans="1:1">
      <c r="A1242" s="59"/>
    </row>
    <row r="1243" spans="1:1">
      <c r="A1243" s="59"/>
    </row>
    <row r="1244" spans="1:1">
      <c r="A1244" s="59"/>
    </row>
    <row r="1245" spans="1:1">
      <c r="A1245" s="59"/>
    </row>
    <row r="1246" spans="1:1">
      <c r="A1246" s="59"/>
    </row>
    <row r="1247" spans="1:1">
      <c r="A1247" s="59"/>
    </row>
    <row r="1248" spans="1:1">
      <c r="A1248" s="59"/>
    </row>
    <row r="1249" spans="1:1">
      <c r="A1249" s="59"/>
    </row>
    <row r="1250" spans="1:1">
      <c r="A1250" s="59"/>
    </row>
    <row r="1251" spans="1:1">
      <c r="A1251" s="59"/>
    </row>
    <row r="1252" spans="1:1">
      <c r="A1252" s="59"/>
    </row>
    <row r="1253" spans="1:1">
      <c r="A1253" s="59"/>
    </row>
    <row r="1254" spans="1:1">
      <c r="A1254" s="59"/>
    </row>
    <row r="1255" spans="1:1">
      <c r="A1255" s="59"/>
    </row>
    <row r="1256" spans="1:1">
      <c r="A1256" s="59"/>
    </row>
    <row r="1257" spans="1:1">
      <c r="A1257" s="59"/>
    </row>
    <row r="1258" spans="1:1">
      <c r="A1258" s="59"/>
    </row>
    <row r="1259" spans="1:1">
      <c r="A1259" s="59"/>
    </row>
    <row r="1260" spans="1:1">
      <c r="A1260" s="59"/>
    </row>
    <row r="1261" spans="1:1">
      <c r="A1261" s="59"/>
    </row>
    <row r="1262" spans="1:1">
      <c r="A1262" s="59"/>
    </row>
    <row r="1263" spans="1:1">
      <c r="A1263" s="59"/>
    </row>
    <row r="1264" spans="1:1">
      <c r="A1264" s="59"/>
    </row>
    <row r="1265" spans="1:1">
      <c r="A1265" s="59"/>
    </row>
    <row r="1266" spans="1:1">
      <c r="A1266" s="59"/>
    </row>
    <row r="1267" spans="1:1">
      <c r="A1267" s="59"/>
    </row>
    <row r="1268" spans="1:1">
      <c r="A1268" s="59"/>
    </row>
    <row r="1269" spans="1:1">
      <c r="A1269" s="59"/>
    </row>
    <row r="1270" spans="1:1">
      <c r="A1270" s="59"/>
    </row>
    <row r="1271" spans="1:1">
      <c r="A1271" s="59"/>
    </row>
    <row r="1272" spans="1:1">
      <c r="A1272" s="59"/>
    </row>
    <row r="1273" spans="1:1">
      <c r="A1273" s="59"/>
    </row>
    <row r="1274" spans="1:1">
      <c r="A1274" s="59"/>
    </row>
    <row r="1275" spans="1:1">
      <c r="A1275" s="59"/>
    </row>
    <row r="1276" spans="1:1">
      <c r="A1276" s="59"/>
    </row>
    <row r="1277" spans="1:1">
      <c r="A1277" s="59"/>
    </row>
    <row r="1278" spans="1:1">
      <c r="A1278" s="59"/>
    </row>
    <row r="1279" spans="1:1">
      <c r="A1279" s="59"/>
    </row>
    <row r="1280" spans="1:1">
      <c r="A1280" s="59"/>
    </row>
    <row r="1281" spans="1:1">
      <c r="A1281" s="59"/>
    </row>
    <row r="1282" spans="1:1">
      <c r="A1282" s="59"/>
    </row>
    <row r="1283" spans="1:1">
      <c r="A1283" s="59"/>
    </row>
    <row r="1284" spans="1:1">
      <c r="A1284" s="59"/>
    </row>
    <row r="1285" spans="1:1">
      <c r="A1285" s="59"/>
    </row>
    <row r="1286" spans="1:1">
      <c r="A1286" s="59"/>
    </row>
    <row r="1287" spans="1:1">
      <c r="A1287" s="59"/>
    </row>
    <row r="1288" spans="1:1">
      <c r="A1288" s="59"/>
    </row>
    <row r="1289" spans="1:1">
      <c r="A1289" s="59"/>
    </row>
    <row r="1290" spans="1:1">
      <c r="A1290" s="59"/>
    </row>
    <row r="1291" spans="1:1">
      <c r="A1291" s="59"/>
    </row>
    <row r="1292" spans="1:1">
      <c r="A1292" s="59"/>
    </row>
    <row r="1293" spans="1:1">
      <c r="A1293" s="59"/>
    </row>
    <row r="1294" spans="1:1">
      <c r="A1294" s="59"/>
    </row>
    <row r="1295" spans="1:1">
      <c r="A1295" s="59"/>
    </row>
    <row r="1296" spans="1:1">
      <c r="A1296" s="59"/>
    </row>
    <row r="1297" spans="1:1">
      <c r="A1297" s="59"/>
    </row>
    <row r="1298" spans="1:1">
      <c r="A1298" s="59"/>
    </row>
    <row r="1299" spans="1:1">
      <c r="A1299" s="59"/>
    </row>
    <row r="1300" spans="1:1">
      <c r="A1300" s="59"/>
    </row>
    <row r="1301" spans="1:1">
      <c r="A1301" s="59"/>
    </row>
    <row r="1302" spans="1:1">
      <c r="A1302" s="59"/>
    </row>
    <row r="1303" spans="1:1">
      <c r="A1303" s="59"/>
    </row>
    <row r="1304" spans="1:1">
      <c r="A1304" s="59"/>
    </row>
    <row r="1305" spans="1:1">
      <c r="A1305" s="59"/>
    </row>
    <row r="1306" spans="1:1">
      <c r="A1306" s="59"/>
    </row>
    <row r="1307" spans="1:1">
      <c r="A1307" s="59"/>
    </row>
    <row r="1308" spans="1:1">
      <c r="A1308" s="59"/>
    </row>
    <row r="1309" spans="1:1">
      <c r="A1309" s="59"/>
    </row>
    <row r="1310" spans="1:1">
      <c r="A1310" s="59"/>
    </row>
    <row r="1311" spans="1:1">
      <c r="A1311" s="59"/>
    </row>
    <row r="1312" spans="1:1">
      <c r="A1312" s="59"/>
    </row>
    <row r="1313" spans="1:1">
      <c r="A1313" s="59"/>
    </row>
    <row r="1314" spans="1:1">
      <c r="A1314" s="59"/>
    </row>
    <row r="1315" spans="1:1">
      <c r="A1315" s="59"/>
    </row>
    <row r="1316" spans="1:1">
      <c r="A1316" s="59"/>
    </row>
    <row r="1317" spans="1:1">
      <c r="A1317" s="59"/>
    </row>
    <row r="1318" spans="1:1">
      <c r="A1318" s="59"/>
    </row>
    <row r="1319" spans="1:1">
      <c r="A1319" s="59"/>
    </row>
    <row r="1320" spans="1:1">
      <c r="A1320" s="59"/>
    </row>
    <row r="1321" spans="1:1">
      <c r="A1321" s="59"/>
    </row>
    <row r="1322" spans="1:1">
      <c r="A1322" s="59"/>
    </row>
    <row r="1323" spans="1:1">
      <c r="A1323" s="59"/>
    </row>
    <row r="1324" spans="1:1">
      <c r="A1324" s="59"/>
    </row>
    <row r="1325" spans="1:1">
      <c r="A1325" s="59"/>
    </row>
    <row r="1326" spans="1:1">
      <c r="A1326" s="59"/>
    </row>
    <row r="1327" spans="1:1">
      <c r="A1327" s="59"/>
    </row>
    <row r="1328" spans="1:1">
      <c r="A1328" s="59"/>
    </row>
    <row r="1329" spans="1:1">
      <c r="A1329" s="59"/>
    </row>
    <row r="1330" spans="1:1">
      <c r="A1330" s="59"/>
    </row>
    <row r="1331" spans="1:1">
      <c r="A1331" s="59"/>
    </row>
    <row r="1332" spans="1:1">
      <c r="A1332" s="59"/>
    </row>
    <row r="1333" spans="1:1">
      <c r="A1333" s="59"/>
    </row>
    <row r="1334" spans="1:1">
      <c r="A1334" s="59"/>
    </row>
    <row r="1335" spans="1:1">
      <c r="A1335" s="59"/>
    </row>
    <row r="1336" spans="1:1">
      <c r="A1336" s="59"/>
    </row>
    <row r="1337" spans="1:1">
      <c r="A1337" s="59"/>
    </row>
    <row r="1338" spans="1:1">
      <c r="A1338" s="59"/>
    </row>
    <row r="1339" spans="1:1">
      <c r="A1339" s="59"/>
    </row>
    <row r="1340" spans="1:1">
      <c r="A1340" s="59"/>
    </row>
    <row r="1341" spans="1:1">
      <c r="A1341" s="59"/>
    </row>
    <row r="1342" spans="1:1">
      <c r="A1342" s="59"/>
    </row>
    <row r="1343" spans="1:1">
      <c r="A1343" s="59"/>
    </row>
    <row r="1344" spans="1:1">
      <c r="A1344" s="59"/>
    </row>
    <row r="1345" spans="1:1">
      <c r="A1345" s="59"/>
    </row>
    <row r="1346" spans="1:1">
      <c r="A1346" s="59"/>
    </row>
    <row r="1347" spans="1:1">
      <c r="A1347" s="59"/>
    </row>
    <row r="1348" spans="1:1">
      <c r="A1348" s="59"/>
    </row>
    <row r="1349" spans="1:1">
      <c r="A1349" s="59"/>
    </row>
    <row r="1350" spans="1:1">
      <c r="A1350" s="59"/>
    </row>
    <row r="1351" spans="1:1">
      <c r="A1351" s="59"/>
    </row>
    <row r="1352" spans="1:1">
      <c r="A1352" s="59"/>
    </row>
    <row r="1353" spans="1:1">
      <c r="A1353" s="59"/>
    </row>
    <row r="1354" spans="1:1">
      <c r="A1354" s="59"/>
    </row>
    <row r="1355" spans="1:1">
      <c r="A1355" s="59"/>
    </row>
    <row r="1356" spans="1:1">
      <c r="A1356" s="59"/>
    </row>
    <row r="1357" spans="1:1">
      <c r="A1357" s="59"/>
    </row>
    <row r="1358" spans="1:1">
      <c r="A1358" s="59"/>
    </row>
    <row r="1359" spans="1:1">
      <c r="A1359" s="59"/>
    </row>
    <row r="1360" spans="1:1">
      <c r="A1360" s="59"/>
    </row>
    <row r="1361" spans="1:1">
      <c r="A1361" s="59"/>
    </row>
    <row r="1362" spans="1:1">
      <c r="A1362" s="59"/>
    </row>
    <row r="1363" spans="1:1">
      <c r="A1363" s="59"/>
    </row>
    <row r="1364" spans="1:1">
      <c r="A1364" s="59"/>
    </row>
    <row r="1365" spans="1:1">
      <c r="A1365" s="59"/>
    </row>
    <row r="1366" spans="1:1">
      <c r="A1366" s="59"/>
    </row>
    <row r="1367" spans="1:1">
      <c r="A1367" s="59"/>
    </row>
    <row r="1368" spans="1:1">
      <c r="A1368" s="59"/>
    </row>
    <row r="1369" spans="1:1">
      <c r="A1369" s="59"/>
    </row>
    <row r="1370" spans="1:1">
      <c r="A1370" s="59"/>
    </row>
    <row r="1371" spans="1:1">
      <c r="A1371" s="59"/>
    </row>
    <row r="1372" spans="1:1">
      <c r="A1372" s="59"/>
    </row>
    <row r="1373" spans="1:1">
      <c r="A1373" s="59"/>
    </row>
    <row r="1374" spans="1:1">
      <c r="A1374" s="59"/>
    </row>
    <row r="1375" spans="1:1">
      <c r="A1375" s="59"/>
    </row>
    <row r="1376" spans="1:1">
      <c r="A1376" s="59"/>
    </row>
    <row r="1377" spans="1:1">
      <c r="A1377" s="59"/>
    </row>
    <row r="1378" spans="1:1">
      <c r="A1378" s="59"/>
    </row>
    <row r="1379" spans="1:1">
      <c r="A1379" s="59"/>
    </row>
    <row r="1380" spans="1:1">
      <c r="A1380" s="59"/>
    </row>
    <row r="1381" spans="1:1">
      <c r="A1381" s="59"/>
    </row>
    <row r="1382" spans="1:1">
      <c r="A1382" s="59"/>
    </row>
    <row r="1383" spans="1:1">
      <c r="A1383" s="59"/>
    </row>
    <row r="1384" spans="1:1">
      <c r="A1384" s="59"/>
    </row>
    <row r="1385" spans="1:1">
      <c r="A1385" s="59"/>
    </row>
    <row r="1386" spans="1:1">
      <c r="A1386" s="59"/>
    </row>
    <row r="1387" spans="1:1">
      <c r="A1387" s="59"/>
    </row>
    <row r="1388" spans="1:1">
      <c r="A1388" s="59"/>
    </row>
    <row r="1389" spans="1:1">
      <c r="A1389" s="59"/>
    </row>
    <row r="1390" spans="1:1">
      <c r="A1390" s="59"/>
    </row>
    <row r="1391" spans="1:1">
      <c r="A1391" s="59"/>
    </row>
    <row r="1392" spans="1:1">
      <c r="A1392" s="59"/>
    </row>
    <row r="1393" spans="1:1">
      <c r="A1393" s="59"/>
    </row>
    <row r="1394" spans="1:1">
      <c r="A1394" s="59"/>
    </row>
    <row r="1395" spans="1:1">
      <c r="A1395" s="59"/>
    </row>
    <row r="1396" spans="1:1">
      <c r="A1396" s="59"/>
    </row>
    <row r="1397" spans="1:1">
      <c r="A1397" s="59"/>
    </row>
    <row r="1398" spans="1:1">
      <c r="A1398" s="59"/>
    </row>
    <row r="1399" spans="1:1">
      <c r="A1399" s="59"/>
    </row>
    <row r="1400" spans="1:1">
      <c r="A1400" s="59"/>
    </row>
    <row r="1401" spans="1:1">
      <c r="A1401" s="59"/>
    </row>
    <row r="1402" spans="1:1">
      <c r="A1402" s="59"/>
    </row>
    <row r="1403" spans="1:1">
      <c r="A1403" s="59"/>
    </row>
    <row r="1404" spans="1:1">
      <c r="A1404" s="59"/>
    </row>
    <row r="1405" spans="1:1">
      <c r="A1405" s="59"/>
    </row>
    <row r="1406" spans="1:1">
      <c r="A1406" s="59"/>
    </row>
    <row r="1407" spans="1:1">
      <c r="A1407" s="59"/>
    </row>
    <row r="1408" spans="1:1">
      <c r="A1408" s="59"/>
    </row>
    <row r="1409" spans="1:1">
      <c r="A1409" s="59"/>
    </row>
    <row r="1410" spans="1:1">
      <c r="A1410" s="59"/>
    </row>
    <row r="1411" spans="1:1">
      <c r="A1411" s="59"/>
    </row>
    <row r="1412" spans="1:1">
      <c r="A1412" s="59"/>
    </row>
    <row r="1413" spans="1:1">
      <c r="A1413" s="59"/>
    </row>
    <row r="1414" spans="1:1">
      <c r="A1414" s="59"/>
    </row>
    <row r="1415" spans="1:1">
      <c r="A1415" s="59"/>
    </row>
    <row r="1416" spans="1:1">
      <c r="A1416" s="59"/>
    </row>
    <row r="1417" spans="1:1">
      <c r="A1417" s="59"/>
    </row>
    <row r="1418" spans="1:1">
      <c r="A1418" s="59"/>
    </row>
    <row r="1419" spans="1:1">
      <c r="A1419" s="59"/>
    </row>
    <row r="1420" spans="1:1">
      <c r="A1420" s="59"/>
    </row>
    <row r="1421" spans="1:1">
      <c r="A1421" s="59"/>
    </row>
    <row r="1422" spans="1:1">
      <c r="A1422" s="59"/>
    </row>
    <row r="1423" spans="1:1">
      <c r="A1423" s="59"/>
    </row>
    <row r="1424" spans="1:1">
      <c r="A1424" s="59"/>
    </row>
    <row r="1425" spans="1:1">
      <c r="A1425" s="59"/>
    </row>
    <row r="1426" spans="1:1">
      <c r="A1426" s="59"/>
    </row>
    <row r="1427" spans="1:1">
      <c r="A1427" s="59"/>
    </row>
    <row r="1428" spans="1:1">
      <c r="A1428" s="59"/>
    </row>
    <row r="1429" spans="1:1">
      <c r="A1429" s="59"/>
    </row>
    <row r="1430" spans="1:1">
      <c r="A1430" s="59"/>
    </row>
    <row r="1431" spans="1:1">
      <c r="A1431" s="59"/>
    </row>
    <row r="1432" spans="1:1">
      <c r="A1432" s="59"/>
    </row>
    <row r="1433" spans="1:1">
      <c r="A1433" s="59"/>
    </row>
    <row r="1434" spans="1:1">
      <c r="A1434" s="59"/>
    </row>
    <row r="1435" spans="1:1">
      <c r="A1435" s="59"/>
    </row>
    <row r="1436" spans="1:1">
      <c r="A1436" s="59"/>
    </row>
    <row r="1437" spans="1:1">
      <c r="A1437" s="59"/>
    </row>
    <row r="1438" spans="1:1">
      <c r="A1438" s="59"/>
    </row>
    <row r="1439" spans="1:1">
      <c r="A1439" s="59"/>
    </row>
    <row r="1440" spans="1:1">
      <c r="A1440" s="59"/>
    </row>
    <row r="1441" spans="1:1">
      <c r="A1441" s="59"/>
    </row>
    <row r="1442" spans="1:1">
      <c r="A1442" s="59"/>
    </row>
    <row r="1443" spans="1:1">
      <c r="A1443" s="59"/>
    </row>
    <row r="1444" spans="1:1">
      <c r="A1444" s="59"/>
    </row>
    <row r="1445" spans="1:1">
      <c r="A1445" s="59"/>
    </row>
    <row r="1446" spans="1:1">
      <c r="A1446" s="59"/>
    </row>
    <row r="1447" spans="1:1">
      <c r="A1447" s="59"/>
    </row>
    <row r="1448" spans="1:1">
      <c r="A1448" s="59"/>
    </row>
    <row r="1449" spans="1:1">
      <c r="A1449" s="59"/>
    </row>
    <row r="1450" spans="1:1">
      <c r="A1450" s="59"/>
    </row>
    <row r="1451" spans="1:1">
      <c r="A1451" s="59"/>
    </row>
    <row r="1452" spans="1:1">
      <c r="A1452" s="59"/>
    </row>
    <row r="1453" spans="1:1">
      <c r="A1453" s="59"/>
    </row>
    <row r="1454" spans="1:1">
      <c r="A1454" s="59"/>
    </row>
    <row r="1455" spans="1:1">
      <c r="A1455" s="59"/>
    </row>
    <row r="1456" spans="1:1">
      <c r="A1456" s="59"/>
    </row>
    <row r="1457" spans="1:1">
      <c r="A1457" s="59"/>
    </row>
    <row r="1458" spans="1:1">
      <c r="A1458" s="59"/>
    </row>
    <row r="1459" spans="1:1">
      <c r="A1459" s="59"/>
    </row>
    <row r="1460" spans="1:1">
      <c r="A1460" s="59"/>
    </row>
    <row r="1461" spans="1:1">
      <c r="A1461" s="59"/>
    </row>
    <row r="1462" spans="1:1">
      <c r="A1462" s="59"/>
    </row>
    <row r="1463" spans="1:1">
      <c r="A1463" s="59"/>
    </row>
    <row r="1464" spans="1:1">
      <c r="A1464" s="59"/>
    </row>
    <row r="1465" spans="1:1">
      <c r="A1465" s="59"/>
    </row>
    <row r="1466" spans="1:1">
      <c r="A1466" s="59"/>
    </row>
    <row r="1467" spans="1:1">
      <c r="A1467" s="59"/>
    </row>
    <row r="1468" spans="1:1">
      <c r="A1468" s="59"/>
    </row>
    <row r="1469" spans="1:1">
      <c r="A1469" s="59"/>
    </row>
    <row r="1470" spans="1:1">
      <c r="A1470" s="59"/>
    </row>
    <row r="1471" spans="1:1">
      <c r="A1471" s="59"/>
    </row>
    <row r="1472" spans="1:1">
      <c r="A1472" s="59"/>
    </row>
    <row r="1473" spans="1:1">
      <c r="A1473" s="59"/>
    </row>
    <row r="1474" spans="1:1">
      <c r="A1474" s="59"/>
    </row>
    <row r="1475" spans="1:1">
      <c r="A1475" s="59"/>
    </row>
    <row r="1476" spans="1:1">
      <c r="A1476" s="59"/>
    </row>
    <row r="1477" spans="1:1">
      <c r="A1477" s="59"/>
    </row>
    <row r="1478" spans="1:1">
      <c r="A1478" s="59"/>
    </row>
    <row r="1479" spans="1:1">
      <c r="A1479" s="59"/>
    </row>
    <row r="1480" spans="1:1">
      <c r="A1480" s="59"/>
    </row>
    <row r="1481" spans="1:1">
      <c r="A1481" s="59"/>
    </row>
    <row r="1482" spans="1:1">
      <c r="A1482" s="59"/>
    </row>
    <row r="1483" spans="1:1">
      <c r="A1483" s="59"/>
    </row>
    <row r="1484" spans="1:1">
      <c r="A1484" s="59"/>
    </row>
    <row r="1485" spans="1:1">
      <c r="A1485" s="59"/>
    </row>
    <row r="1486" spans="1:1">
      <c r="A1486" s="59"/>
    </row>
    <row r="1487" spans="1:1">
      <c r="A1487" s="59"/>
    </row>
    <row r="1488" spans="1:1">
      <c r="A1488" s="59"/>
    </row>
    <row r="1489" spans="1:1">
      <c r="A1489" s="59"/>
    </row>
    <row r="1490" spans="1:1">
      <c r="A1490" s="59"/>
    </row>
    <row r="1491" spans="1:1">
      <c r="A1491" s="59"/>
    </row>
    <row r="1492" spans="1:1">
      <c r="A1492" s="59"/>
    </row>
    <row r="1493" spans="1:1">
      <c r="A1493" s="59"/>
    </row>
    <row r="1494" spans="1:1">
      <c r="A1494" s="59"/>
    </row>
    <row r="1495" spans="1:1">
      <c r="A1495" s="59"/>
    </row>
    <row r="1496" spans="1:1">
      <c r="A1496" s="59"/>
    </row>
    <row r="1497" spans="1:1">
      <c r="A1497" s="59"/>
    </row>
    <row r="1498" spans="1:1">
      <c r="A1498" s="59"/>
    </row>
    <row r="1499" spans="1:1">
      <c r="A1499" s="59"/>
    </row>
    <row r="1500" spans="1:1">
      <c r="A1500" s="59"/>
    </row>
    <row r="1501" spans="1:1">
      <c r="A1501" s="59"/>
    </row>
    <row r="1502" spans="1:1">
      <c r="A1502" s="59"/>
    </row>
    <row r="1503" spans="1:1">
      <c r="A1503" s="59"/>
    </row>
    <row r="1504" spans="1:1">
      <c r="A1504" s="59"/>
    </row>
    <row r="1505" spans="1:1">
      <c r="A1505" s="59"/>
    </row>
    <row r="1506" spans="1:1">
      <c r="A1506" s="59"/>
    </row>
    <row r="1507" spans="1:1">
      <c r="A1507" s="59"/>
    </row>
    <row r="1508" spans="1:1">
      <c r="A1508" s="59"/>
    </row>
    <row r="1509" spans="1:1">
      <c r="A1509" s="59"/>
    </row>
    <row r="1510" spans="1:1">
      <c r="A1510" s="59"/>
    </row>
    <row r="1511" spans="1:1">
      <c r="A1511" s="59"/>
    </row>
    <row r="1512" spans="1:1">
      <c r="A1512" s="59"/>
    </row>
    <row r="1513" spans="1:1">
      <c r="A1513" s="59"/>
    </row>
    <row r="1514" spans="1:1">
      <c r="A1514" s="59"/>
    </row>
    <row r="1515" spans="1:1">
      <c r="A1515" s="59"/>
    </row>
    <row r="1516" spans="1:1">
      <c r="A1516" s="59"/>
    </row>
    <row r="1517" spans="1:1">
      <c r="A1517" s="59"/>
    </row>
    <row r="1518" spans="1:1">
      <c r="A1518" s="59"/>
    </row>
    <row r="1519" spans="1:1">
      <c r="A1519" s="59"/>
    </row>
    <row r="1520" spans="1:1">
      <c r="A1520" s="59"/>
    </row>
    <row r="1521" spans="1:1">
      <c r="A1521" s="59"/>
    </row>
    <row r="1522" spans="1:1">
      <c r="A1522" s="59"/>
    </row>
    <row r="1523" spans="1:1">
      <c r="A1523" s="59"/>
    </row>
    <row r="1524" spans="1:1">
      <c r="A1524" s="59"/>
    </row>
    <row r="1525" spans="1:1">
      <c r="A1525" s="59"/>
    </row>
    <row r="1526" spans="1:1">
      <c r="A1526" s="59"/>
    </row>
    <row r="1527" spans="1:1">
      <c r="A1527" s="59"/>
    </row>
    <row r="1528" spans="1:1">
      <c r="A1528" s="59"/>
    </row>
    <row r="1529" spans="1:1">
      <c r="A1529" s="59"/>
    </row>
    <row r="1530" spans="1:1">
      <c r="A1530" s="59"/>
    </row>
    <row r="1531" spans="1:1">
      <c r="A1531" s="59"/>
    </row>
    <row r="1532" spans="1:1">
      <c r="A1532" s="59"/>
    </row>
    <row r="1533" spans="1:1">
      <c r="A1533" s="59"/>
    </row>
    <row r="1534" spans="1:1">
      <c r="A1534" s="59"/>
    </row>
    <row r="1535" spans="1:1">
      <c r="A1535" s="59"/>
    </row>
    <row r="1536" spans="1:1">
      <c r="A1536" s="59"/>
    </row>
    <row r="1537" spans="1:1">
      <c r="A1537" s="59"/>
    </row>
    <row r="1538" spans="1:1">
      <c r="A1538" s="59"/>
    </row>
    <row r="1539" spans="1:1">
      <c r="A1539" s="59"/>
    </row>
    <row r="1540" spans="1:1">
      <c r="A1540" s="59"/>
    </row>
    <row r="1541" spans="1:1">
      <c r="A1541" s="59"/>
    </row>
    <row r="1542" spans="1:1">
      <c r="A1542" s="59"/>
    </row>
    <row r="1543" spans="1:1">
      <c r="A1543" s="59"/>
    </row>
    <row r="1544" spans="1:1">
      <c r="A1544" s="59"/>
    </row>
    <row r="1545" spans="1:1">
      <c r="A1545" s="59"/>
    </row>
    <row r="1546" spans="1:1">
      <c r="A1546" s="59"/>
    </row>
    <row r="1547" spans="1:1">
      <c r="A1547" s="59"/>
    </row>
    <row r="1548" spans="1:1">
      <c r="A1548" s="59"/>
    </row>
    <row r="1549" spans="1:1">
      <c r="A1549" s="59"/>
    </row>
    <row r="1550" spans="1:1">
      <c r="A1550" s="59"/>
    </row>
    <row r="1551" spans="1:1">
      <c r="A1551" s="59"/>
    </row>
    <row r="1552" spans="1:1">
      <c r="A1552" s="59"/>
    </row>
    <row r="1553" spans="1:1">
      <c r="A1553" s="59"/>
    </row>
    <row r="1554" spans="1:1">
      <c r="A1554" s="59"/>
    </row>
    <row r="1555" spans="1:1">
      <c r="A1555" s="59"/>
    </row>
    <row r="1556" spans="1:1">
      <c r="A1556" s="59"/>
    </row>
    <row r="1557" spans="1:1">
      <c r="A1557" s="59"/>
    </row>
    <row r="1558" spans="1:1">
      <c r="A1558" s="59"/>
    </row>
    <row r="1559" spans="1:1">
      <c r="A1559" s="59"/>
    </row>
    <row r="1560" spans="1:1">
      <c r="A1560" s="59"/>
    </row>
    <row r="1561" spans="1:1">
      <c r="A1561" s="59"/>
    </row>
    <row r="1562" spans="1:1">
      <c r="A1562" s="59"/>
    </row>
    <row r="1563" spans="1:1">
      <c r="A1563" s="59"/>
    </row>
    <row r="1564" spans="1:1">
      <c r="A1564" s="59"/>
    </row>
    <row r="1565" spans="1:1">
      <c r="A1565" s="59"/>
    </row>
    <row r="1566" spans="1:1">
      <c r="A1566" s="59"/>
    </row>
    <row r="1567" spans="1:1">
      <c r="A1567" s="59"/>
    </row>
    <row r="1568" spans="1:1">
      <c r="A1568" s="59"/>
    </row>
    <row r="1569" spans="1:1">
      <c r="A1569" s="59"/>
    </row>
    <row r="1570" spans="1:1">
      <c r="A1570" s="59"/>
    </row>
    <row r="1571" spans="1:1">
      <c r="A1571" s="59"/>
    </row>
    <row r="1572" spans="1:1">
      <c r="A1572" s="59"/>
    </row>
    <row r="1573" spans="1:1">
      <c r="A1573" s="59"/>
    </row>
    <row r="1574" spans="1:1">
      <c r="A1574" s="59"/>
    </row>
    <row r="1575" spans="1:1">
      <c r="A1575" s="59"/>
    </row>
    <row r="1576" spans="1:1">
      <c r="A1576" s="59"/>
    </row>
    <row r="1577" spans="1:1">
      <c r="A1577" s="59"/>
    </row>
    <row r="1578" spans="1:1">
      <c r="A1578" s="59"/>
    </row>
    <row r="1579" spans="1:1">
      <c r="A1579" s="59"/>
    </row>
    <row r="1580" spans="1:1">
      <c r="A1580" s="59"/>
    </row>
    <row r="1581" spans="1:1">
      <c r="A1581" s="59"/>
    </row>
    <row r="1582" spans="1:1">
      <c r="A1582" s="59"/>
    </row>
    <row r="1583" spans="1:1">
      <c r="A1583" s="59"/>
    </row>
    <row r="1584" spans="1:1">
      <c r="A1584" s="59"/>
    </row>
    <row r="1585" spans="1:1">
      <c r="A1585" s="59"/>
    </row>
    <row r="1586" spans="1:1">
      <c r="A1586" s="59"/>
    </row>
    <row r="1587" spans="1:1">
      <c r="A1587" s="59"/>
    </row>
    <row r="1588" spans="1:1">
      <c r="A1588" s="59"/>
    </row>
    <row r="1589" spans="1:1">
      <c r="A1589" s="59"/>
    </row>
    <row r="1590" spans="1:1">
      <c r="A1590" s="59"/>
    </row>
    <row r="1591" spans="1:1">
      <c r="A1591" s="59"/>
    </row>
    <row r="1592" spans="1:1">
      <c r="A1592" s="59"/>
    </row>
    <row r="1593" spans="1:1">
      <c r="A1593" s="59"/>
    </row>
    <row r="1594" spans="1:1">
      <c r="A1594" s="59"/>
    </row>
    <row r="1595" spans="1:1">
      <c r="A1595" s="59"/>
    </row>
    <row r="1596" spans="1:1">
      <c r="A1596" s="59"/>
    </row>
    <row r="1597" spans="1:1">
      <c r="A1597" s="59"/>
    </row>
    <row r="1598" spans="1:1">
      <c r="A1598" s="59"/>
    </row>
    <row r="1599" spans="1:1">
      <c r="A1599" s="59"/>
    </row>
    <row r="1600" spans="1:1">
      <c r="A1600" s="59"/>
    </row>
    <row r="1601" spans="1:1">
      <c r="A1601" s="59"/>
    </row>
    <row r="1602" spans="1:1">
      <c r="A1602" s="59"/>
    </row>
    <row r="1603" spans="1:1">
      <c r="A1603" s="59"/>
    </row>
    <row r="1604" spans="1:1">
      <c r="A1604" s="59"/>
    </row>
    <row r="1605" spans="1:1">
      <c r="A1605" s="59"/>
    </row>
    <row r="1606" spans="1:1">
      <c r="A1606" s="59"/>
    </row>
    <row r="1607" spans="1:1">
      <c r="A1607" s="59"/>
    </row>
    <row r="1608" spans="1:1">
      <c r="A1608" s="59"/>
    </row>
    <row r="1609" spans="1:1">
      <c r="A1609" s="59"/>
    </row>
    <row r="1610" spans="1:1">
      <c r="A1610" s="59"/>
    </row>
    <row r="1611" spans="1:1">
      <c r="A1611" s="59"/>
    </row>
    <row r="1612" spans="1:1">
      <c r="A1612" s="59"/>
    </row>
    <row r="1613" spans="1:1">
      <c r="A1613" s="59"/>
    </row>
    <row r="1614" spans="1:1">
      <c r="A1614" s="59"/>
    </row>
    <row r="1615" spans="1:1">
      <c r="A1615" s="59"/>
    </row>
    <row r="1616" spans="1:1">
      <c r="A1616" s="59"/>
    </row>
    <row r="1617" spans="1:1">
      <c r="A1617" s="59"/>
    </row>
    <row r="1618" spans="1:1">
      <c r="A1618" s="59"/>
    </row>
    <row r="1619" spans="1:1">
      <c r="A1619" s="59"/>
    </row>
    <row r="1620" spans="1:1">
      <c r="A1620" s="59"/>
    </row>
    <row r="1621" spans="1:1">
      <c r="A1621" s="59"/>
    </row>
    <row r="1622" spans="1:1">
      <c r="A1622" s="59"/>
    </row>
    <row r="1623" spans="1:1">
      <c r="A1623" s="59"/>
    </row>
    <row r="1624" spans="1:1">
      <c r="A1624" s="59"/>
    </row>
    <row r="1625" spans="1:1">
      <c r="A1625" s="59"/>
    </row>
    <row r="1626" spans="1:1">
      <c r="A1626" s="59"/>
    </row>
    <row r="1627" spans="1:1">
      <c r="A1627" s="59"/>
    </row>
    <row r="1628" spans="1:1">
      <c r="A1628" s="59"/>
    </row>
    <row r="1629" spans="1:1">
      <c r="A1629" s="59"/>
    </row>
    <row r="1630" spans="1:1">
      <c r="A1630" s="59"/>
    </row>
    <row r="1631" spans="1:1">
      <c r="A1631" s="59"/>
    </row>
    <row r="1632" spans="1:1">
      <c r="A1632" s="59"/>
    </row>
    <row r="1633" spans="1:1">
      <c r="A1633" s="59"/>
    </row>
    <row r="1634" spans="1:1">
      <c r="A1634" s="59"/>
    </row>
    <row r="1635" spans="1:1">
      <c r="A1635" s="59"/>
    </row>
    <row r="1636" spans="1:1">
      <c r="A1636" s="59"/>
    </row>
    <row r="1637" spans="1:1">
      <c r="A1637" s="59"/>
    </row>
    <row r="1638" spans="1:1">
      <c r="A1638" s="59"/>
    </row>
    <row r="1639" spans="1:1">
      <c r="A1639" s="59"/>
    </row>
    <row r="1640" spans="1:1">
      <c r="A1640" s="59"/>
    </row>
    <row r="1641" spans="1:1">
      <c r="A1641" s="59"/>
    </row>
    <row r="1642" spans="1:1">
      <c r="A1642" s="59"/>
    </row>
    <row r="1643" spans="1:1">
      <c r="A1643" s="59"/>
    </row>
    <row r="1644" spans="1:1">
      <c r="A1644" s="59"/>
    </row>
    <row r="1645" spans="1:1">
      <c r="A1645" s="59"/>
    </row>
    <row r="1646" spans="1:1">
      <c r="A1646" s="59"/>
    </row>
    <row r="1647" spans="1:1">
      <c r="A1647" s="59"/>
    </row>
    <row r="1648" spans="1:1">
      <c r="A1648" s="59"/>
    </row>
    <row r="1649" spans="1:1">
      <c r="A1649" s="59"/>
    </row>
    <row r="1650" spans="1:1">
      <c r="A1650" s="59"/>
    </row>
    <row r="1651" spans="1:1">
      <c r="A1651" s="59"/>
    </row>
    <row r="1652" spans="1:1">
      <c r="A1652" s="59"/>
    </row>
    <row r="1653" spans="1:1">
      <c r="A1653" s="59"/>
    </row>
    <row r="1654" spans="1:1">
      <c r="A1654" s="59"/>
    </row>
    <row r="1655" spans="1:1">
      <c r="A1655" s="59"/>
    </row>
    <row r="1656" spans="1:1">
      <c r="A1656" s="59"/>
    </row>
    <row r="1657" spans="1:1">
      <c r="A1657" s="59"/>
    </row>
    <row r="1658" spans="1:1">
      <c r="A1658" s="59"/>
    </row>
    <row r="1659" spans="1:1">
      <c r="A1659" s="59"/>
    </row>
    <row r="1660" spans="1:1">
      <c r="A1660" s="59"/>
    </row>
    <row r="1661" spans="1:1">
      <c r="A1661" s="59"/>
    </row>
    <row r="1662" spans="1:1">
      <c r="A1662" s="59"/>
    </row>
    <row r="1663" spans="1:1">
      <c r="A1663" s="59"/>
    </row>
    <row r="1664" spans="1:1">
      <c r="A1664" s="59"/>
    </row>
    <row r="1665" spans="1:1">
      <c r="A1665" s="59"/>
    </row>
    <row r="1666" spans="1:1">
      <c r="A1666" s="59"/>
    </row>
    <row r="1667" spans="1:1">
      <c r="A1667" s="59"/>
    </row>
    <row r="1668" spans="1:1">
      <c r="A1668" s="59"/>
    </row>
    <row r="1669" spans="1:1">
      <c r="A1669" s="59"/>
    </row>
    <row r="1670" spans="1:1">
      <c r="A1670" s="59"/>
    </row>
    <row r="1671" spans="1:1">
      <c r="A1671" s="59"/>
    </row>
    <row r="1672" spans="1:1">
      <c r="A1672" s="59"/>
    </row>
    <row r="1673" spans="1:1">
      <c r="A1673" s="59"/>
    </row>
    <row r="1674" spans="1:1">
      <c r="A1674" s="59"/>
    </row>
    <row r="1675" spans="1:1">
      <c r="A1675" s="59"/>
    </row>
    <row r="1676" spans="1:1">
      <c r="A1676" s="59"/>
    </row>
    <row r="1677" spans="1:1">
      <c r="A1677" s="59"/>
    </row>
    <row r="1678" spans="1:1">
      <c r="A1678" s="59"/>
    </row>
    <row r="1679" spans="1:1">
      <c r="A1679" s="59"/>
    </row>
    <row r="1680" spans="1:1">
      <c r="A1680" s="59"/>
    </row>
    <row r="1681" spans="1:1">
      <c r="A1681" s="59"/>
    </row>
    <row r="1682" spans="1:1">
      <c r="A1682" s="59"/>
    </row>
    <row r="1683" spans="1:1">
      <c r="A1683" s="59"/>
    </row>
    <row r="1684" spans="1:1">
      <c r="A1684" s="59"/>
    </row>
    <row r="1685" spans="1:1">
      <c r="A1685" s="59"/>
    </row>
    <row r="1686" spans="1:1">
      <c r="A1686" s="59"/>
    </row>
    <row r="1687" spans="1:1">
      <c r="A1687" s="59"/>
    </row>
    <row r="1688" spans="1:1">
      <c r="A1688" s="59"/>
    </row>
    <row r="1689" spans="1:1">
      <c r="A1689" s="59"/>
    </row>
    <row r="1690" spans="1:1">
      <c r="A1690" s="59"/>
    </row>
    <row r="1691" spans="1:1">
      <c r="A1691" s="59"/>
    </row>
    <row r="1692" spans="1:1">
      <c r="A1692" s="59"/>
    </row>
    <row r="1693" spans="1:1">
      <c r="A1693" s="59"/>
    </row>
    <row r="1694" spans="1:1">
      <c r="A1694" s="59"/>
    </row>
    <row r="1695" spans="1:1">
      <c r="A1695" s="59"/>
    </row>
    <row r="1696" spans="1:1">
      <c r="A1696" s="59"/>
    </row>
    <row r="1697" spans="1:1">
      <c r="A1697" s="59"/>
    </row>
    <row r="1698" spans="1:1">
      <c r="A1698" s="59"/>
    </row>
    <row r="1699" spans="1:1">
      <c r="A1699" s="59"/>
    </row>
    <row r="1700" spans="1:1">
      <c r="A1700" s="59"/>
    </row>
    <row r="1701" spans="1:1">
      <c r="A1701" s="59"/>
    </row>
    <row r="1702" spans="1:1">
      <c r="A1702" s="59"/>
    </row>
    <row r="1703" spans="1:1">
      <c r="A1703" s="59"/>
    </row>
    <row r="1704" spans="1:1">
      <c r="A1704" s="59"/>
    </row>
    <row r="1705" spans="1:1">
      <c r="A1705" s="59"/>
    </row>
    <row r="1706" spans="1:1">
      <c r="A1706" s="59"/>
    </row>
    <row r="1707" spans="1:1">
      <c r="A1707" s="59"/>
    </row>
    <row r="1708" spans="1:1">
      <c r="A1708" s="59"/>
    </row>
    <row r="1709" spans="1:1">
      <c r="A1709" s="59"/>
    </row>
    <row r="1710" spans="1:1">
      <c r="A1710" s="59"/>
    </row>
    <row r="1711" spans="1:1">
      <c r="A1711" s="59"/>
    </row>
    <row r="1712" spans="1:1">
      <c r="A1712" s="59"/>
    </row>
    <row r="1713" spans="1:1">
      <c r="A1713" s="59"/>
    </row>
    <row r="1714" spans="1:1">
      <c r="A1714" s="59"/>
    </row>
    <row r="1715" spans="1:1">
      <c r="A1715" s="59"/>
    </row>
    <row r="1716" spans="1:1">
      <c r="A1716" s="59"/>
    </row>
    <row r="1717" spans="1:1">
      <c r="A1717" s="59"/>
    </row>
    <row r="1718" spans="1:1">
      <c r="A1718" s="59"/>
    </row>
    <row r="1719" spans="1:1">
      <c r="A1719" s="59"/>
    </row>
    <row r="1720" spans="1:1">
      <c r="A1720" s="59"/>
    </row>
    <row r="1721" spans="1:1">
      <c r="A1721" s="59"/>
    </row>
    <row r="1722" spans="1:1">
      <c r="A1722" s="59"/>
    </row>
    <row r="1723" spans="1:1">
      <c r="A1723" s="59"/>
    </row>
    <row r="1724" spans="1:1">
      <c r="A1724" s="59"/>
    </row>
    <row r="1725" spans="1:1">
      <c r="A1725" s="59"/>
    </row>
    <row r="1726" spans="1:1">
      <c r="A1726" s="59"/>
    </row>
    <row r="1727" spans="1:1">
      <c r="A1727" s="59"/>
    </row>
    <row r="1728" spans="1:1">
      <c r="A1728" s="59"/>
    </row>
    <row r="1729" spans="1:1">
      <c r="A1729" s="59"/>
    </row>
    <row r="1730" spans="1:1">
      <c r="A1730" s="59"/>
    </row>
    <row r="1731" spans="1:1">
      <c r="A1731" s="59"/>
    </row>
    <row r="1732" spans="1:1">
      <c r="A1732" s="59"/>
    </row>
    <row r="1733" spans="1:1">
      <c r="A1733" s="59"/>
    </row>
    <row r="1734" spans="1:1">
      <c r="A1734" s="59"/>
    </row>
    <row r="1735" spans="1:1">
      <c r="A1735" s="59"/>
    </row>
    <row r="1736" spans="1:1">
      <c r="A1736" s="59"/>
    </row>
    <row r="1737" spans="1:1">
      <c r="A1737" s="59"/>
    </row>
    <row r="1738" spans="1:1">
      <c r="A1738" s="59"/>
    </row>
    <row r="1739" spans="1:1">
      <c r="A1739" s="59"/>
    </row>
    <row r="1740" spans="1:1">
      <c r="A1740" s="59"/>
    </row>
    <row r="1741" spans="1:1">
      <c r="A1741" s="59"/>
    </row>
    <row r="1742" spans="1:1">
      <c r="A1742" s="59"/>
    </row>
    <row r="1743" spans="1:1">
      <c r="A1743" s="59"/>
    </row>
    <row r="1744" spans="1:1">
      <c r="A1744" s="59"/>
    </row>
    <row r="1745" spans="1:1">
      <c r="A1745" s="59"/>
    </row>
    <row r="1746" spans="1:1">
      <c r="A1746" s="59"/>
    </row>
    <row r="1747" spans="1:1">
      <c r="A1747" s="59"/>
    </row>
    <row r="1748" spans="1:1">
      <c r="A1748" s="59"/>
    </row>
    <row r="1749" spans="1:1">
      <c r="A1749" s="59"/>
    </row>
    <row r="1750" spans="1:1">
      <c r="A1750" s="59"/>
    </row>
    <row r="1751" spans="1:1">
      <c r="A1751" s="59"/>
    </row>
    <row r="1752" spans="1:1">
      <c r="A1752" s="59"/>
    </row>
    <row r="1753" spans="1:1">
      <c r="A1753" s="59"/>
    </row>
    <row r="1754" spans="1:1">
      <c r="A1754" s="59"/>
    </row>
    <row r="1755" spans="1:1">
      <c r="A1755" s="59"/>
    </row>
    <row r="1756" spans="1:1">
      <c r="A1756" s="59"/>
    </row>
    <row r="1757" spans="1:1">
      <c r="A1757" s="59"/>
    </row>
    <row r="1758" spans="1:1">
      <c r="A1758" s="59"/>
    </row>
    <row r="1759" spans="1:1">
      <c r="A1759" s="59"/>
    </row>
    <row r="1760" spans="1:1">
      <c r="A1760" s="59"/>
    </row>
    <row r="1761" spans="1:1">
      <c r="A1761" s="59"/>
    </row>
    <row r="1762" spans="1:1">
      <c r="A1762" s="59"/>
    </row>
    <row r="1763" spans="1:1">
      <c r="A1763" s="59"/>
    </row>
    <row r="1764" spans="1:1">
      <c r="A1764" s="59"/>
    </row>
    <row r="1765" spans="1:1">
      <c r="A1765" s="59"/>
    </row>
    <row r="1766" spans="1:1">
      <c r="A1766" s="59"/>
    </row>
    <row r="1767" spans="1:1">
      <c r="A1767" s="59"/>
    </row>
    <row r="1768" spans="1:1">
      <c r="A1768" s="59"/>
    </row>
    <row r="1769" spans="1:1">
      <c r="A1769" s="59"/>
    </row>
    <row r="1770" spans="1:1">
      <c r="A1770" s="59"/>
    </row>
    <row r="1771" spans="1:1">
      <c r="A1771" s="59"/>
    </row>
    <row r="1772" spans="1:1">
      <c r="A1772" s="59"/>
    </row>
    <row r="1773" spans="1:1">
      <c r="A1773" s="59"/>
    </row>
    <row r="1774" spans="1:1">
      <c r="A1774" s="59"/>
    </row>
    <row r="1775" spans="1:1">
      <c r="A1775" s="59"/>
    </row>
    <row r="1776" spans="1:1">
      <c r="A1776" s="59"/>
    </row>
    <row r="1777" spans="1:1">
      <c r="A1777" s="59"/>
    </row>
    <row r="1778" spans="1:1">
      <c r="A1778" s="59"/>
    </row>
    <row r="1779" spans="1:1">
      <c r="A1779" s="59"/>
    </row>
    <row r="1780" spans="1:1">
      <c r="A1780" s="59"/>
    </row>
    <row r="1781" spans="1:1">
      <c r="A1781" s="59"/>
    </row>
    <row r="1782" spans="1:1">
      <c r="A1782" s="59"/>
    </row>
    <row r="1783" spans="1:1">
      <c r="A1783" s="59"/>
    </row>
    <row r="1784" spans="1:1">
      <c r="A1784" s="59"/>
    </row>
    <row r="1785" spans="1:1">
      <c r="A1785" s="59"/>
    </row>
    <row r="1786" spans="1:1">
      <c r="A1786" s="59"/>
    </row>
    <row r="1787" spans="1:1">
      <c r="A1787" s="59"/>
    </row>
    <row r="1788" spans="1:1">
      <c r="A1788" s="59"/>
    </row>
    <row r="1789" spans="1:1">
      <c r="A1789" s="59"/>
    </row>
    <row r="1790" spans="1:1">
      <c r="A1790" s="59"/>
    </row>
    <row r="1791" spans="1:1">
      <c r="A1791" s="59"/>
    </row>
    <row r="1792" spans="1:1">
      <c r="A1792" s="59"/>
    </row>
    <row r="1793" spans="1:1">
      <c r="A1793" s="59"/>
    </row>
    <row r="1794" spans="1:1">
      <c r="A1794" s="59"/>
    </row>
    <row r="1795" spans="1:1">
      <c r="A1795" s="59"/>
    </row>
    <row r="1796" spans="1:1">
      <c r="A1796" s="59"/>
    </row>
    <row r="1797" spans="1:1">
      <c r="A1797" s="59"/>
    </row>
    <row r="1798" spans="1:1">
      <c r="A1798" s="59"/>
    </row>
    <row r="1799" spans="1:1">
      <c r="A1799" s="59"/>
    </row>
    <row r="1800" spans="1:1">
      <c r="A1800" s="59"/>
    </row>
    <row r="1801" spans="1:1">
      <c r="A1801" s="59"/>
    </row>
    <row r="1802" spans="1:1">
      <c r="A1802" s="59"/>
    </row>
    <row r="1803" spans="1:1">
      <c r="A1803" s="59"/>
    </row>
    <row r="1804" spans="1:1">
      <c r="A1804" s="59"/>
    </row>
    <row r="1805" spans="1:1">
      <c r="A1805" s="59"/>
    </row>
    <row r="1806" spans="1:1">
      <c r="A1806" s="59"/>
    </row>
    <row r="1807" spans="1:1">
      <c r="A1807" s="59"/>
    </row>
    <row r="1808" spans="1:1">
      <c r="A1808" s="59"/>
    </row>
    <row r="1809" spans="1:1">
      <c r="A1809" s="59"/>
    </row>
    <row r="1810" spans="1:1">
      <c r="A1810" s="59"/>
    </row>
    <row r="1811" spans="1:1">
      <c r="A1811" s="59"/>
    </row>
    <row r="1812" spans="1:1">
      <c r="A1812" s="59"/>
    </row>
    <row r="1813" spans="1:1">
      <c r="A1813" s="59"/>
    </row>
    <row r="1814" spans="1:1">
      <c r="A1814" s="59"/>
    </row>
    <row r="1815" spans="1:1">
      <c r="A1815" s="59"/>
    </row>
    <row r="1816" spans="1:1">
      <c r="A1816" s="59"/>
    </row>
    <row r="1817" spans="1:1">
      <c r="A1817" s="59"/>
    </row>
    <row r="1818" spans="1:1">
      <c r="A1818" s="59"/>
    </row>
    <row r="1819" spans="1:1">
      <c r="A1819" s="59"/>
    </row>
    <row r="1820" spans="1:1">
      <c r="A1820" s="59"/>
    </row>
    <row r="1821" spans="1:1">
      <c r="A1821" s="59"/>
    </row>
    <row r="1822" spans="1:1">
      <c r="A1822" s="59"/>
    </row>
    <row r="1823" spans="1:1">
      <c r="A1823" s="59"/>
    </row>
    <row r="1824" spans="1:1">
      <c r="A1824" s="59"/>
    </row>
    <row r="1825" spans="1:1">
      <c r="A1825" s="59"/>
    </row>
    <row r="1826" spans="1:1">
      <c r="A1826" s="59"/>
    </row>
    <row r="1827" spans="1:1">
      <c r="A1827" s="59"/>
    </row>
    <row r="1828" spans="1:1">
      <c r="A1828" s="59"/>
    </row>
    <row r="1829" spans="1:1">
      <c r="A1829" s="59"/>
    </row>
    <row r="1830" spans="1:1">
      <c r="A1830" s="59"/>
    </row>
    <row r="1831" spans="1:1">
      <c r="A1831" s="59"/>
    </row>
    <row r="1832" spans="1:1">
      <c r="A1832" s="59"/>
    </row>
    <row r="1833" spans="1:1">
      <c r="A1833" s="59"/>
    </row>
    <row r="1834" spans="1:1">
      <c r="A1834" s="59"/>
    </row>
    <row r="1835" spans="1:1">
      <c r="A1835" s="59"/>
    </row>
    <row r="1836" spans="1:1">
      <c r="A1836" s="59"/>
    </row>
    <row r="1837" spans="1:1">
      <c r="A1837" s="59"/>
    </row>
    <row r="1838" spans="1:1">
      <c r="A1838" s="59"/>
    </row>
    <row r="1839" spans="1:1">
      <c r="A1839" s="59"/>
    </row>
    <row r="1840" spans="1:1">
      <c r="A1840" s="59"/>
    </row>
    <row r="1841" spans="1:1">
      <c r="A1841" s="59"/>
    </row>
    <row r="1842" spans="1:1">
      <c r="A1842" s="59"/>
    </row>
    <row r="1843" spans="1:1">
      <c r="A1843" s="59"/>
    </row>
    <row r="1844" spans="1:1">
      <c r="A1844" s="59"/>
    </row>
    <row r="1845" spans="1:1">
      <c r="A1845" s="59"/>
    </row>
    <row r="1846" spans="1:1">
      <c r="A1846" s="59"/>
    </row>
    <row r="1847" spans="1:1">
      <c r="A1847" s="59"/>
    </row>
    <row r="1848" spans="1:1">
      <c r="A1848" s="59"/>
    </row>
    <row r="1849" spans="1:1">
      <c r="A1849" s="59"/>
    </row>
    <row r="1850" spans="1:1">
      <c r="A1850" s="59"/>
    </row>
    <row r="1851" spans="1:1">
      <c r="A1851" s="59"/>
    </row>
    <row r="1852" spans="1:1">
      <c r="A1852" s="59"/>
    </row>
    <row r="1853" spans="1:1">
      <c r="A1853" s="59"/>
    </row>
    <row r="1854" spans="1:1">
      <c r="A1854" s="59"/>
    </row>
    <row r="1855" spans="1:1">
      <c r="A1855" s="59"/>
    </row>
    <row r="1856" spans="1:1">
      <c r="A1856" s="59"/>
    </row>
    <row r="1857" spans="1:1">
      <c r="A1857" s="59"/>
    </row>
    <row r="1858" spans="1:1">
      <c r="A1858" s="59"/>
    </row>
    <row r="1859" spans="1:1">
      <c r="A1859" s="59"/>
    </row>
    <row r="1860" spans="1:1">
      <c r="A1860" s="59"/>
    </row>
    <row r="1861" spans="1:1">
      <c r="A1861" s="59"/>
    </row>
    <row r="1862" spans="1:1">
      <c r="A1862" s="59"/>
    </row>
    <row r="1863" spans="1:1">
      <c r="A1863" s="59"/>
    </row>
    <row r="1864" spans="1:1">
      <c r="A1864" s="59"/>
    </row>
    <row r="1865" spans="1:1">
      <c r="A1865" s="59"/>
    </row>
    <row r="1866" spans="1:1">
      <c r="A1866" s="59"/>
    </row>
    <row r="1867" spans="1:1">
      <c r="A1867" s="59"/>
    </row>
    <row r="1868" spans="1:1">
      <c r="A1868" s="59"/>
    </row>
    <row r="1869" spans="1:1">
      <c r="A1869" s="59"/>
    </row>
    <row r="1870" spans="1:1">
      <c r="A1870" s="59"/>
    </row>
    <row r="1871" spans="1:1">
      <c r="A1871" s="59"/>
    </row>
    <row r="1872" spans="1:1">
      <c r="A1872" s="59"/>
    </row>
    <row r="1873" spans="1:1">
      <c r="A1873" s="59"/>
    </row>
    <row r="1874" spans="1:1">
      <c r="A1874" s="59"/>
    </row>
    <row r="1875" spans="1:1">
      <c r="A1875" s="59"/>
    </row>
    <row r="1876" spans="1:1">
      <c r="A1876" s="59"/>
    </row>
    <row r="1877" spans="1:1">
      <c r="A1877" s="59"/>
    </row>
    <row r="1878" spans="1:1">
      <c r="A1878" s="59"/>
    </row>
    <row r="1879" spans="1:1">
      <c r="A1879" s="59"/>
    </row>
    <row r="1880" spans="1:1">
      <c r="A1880" s="59"/>
    </row>
    <row r="1881" spans="1:1">
      <c r="A1881" s="59"/>
    </row>
    <row r="1882" spans="1:1">
      <c r="A1882" s="59"/>
    </row>
    <row r="1883" spans="1:1">
      <c r="A1883" s="59"/>
    </row>
    <row r="1884" spans="1:1">
      <c r="A1884" s="59"/>
    </row>
    <row r="1885" spans="1:1">
      <c r="A1885" s="59"/>
    </row>
    <row r="1886" spans="1:1">
      <c r="A1886" s="59"/>
    </row>
    <row r="1887" spans="1:1">
      <c r="A1887" s="59"/>
    </row>
    <row r="1888" spans="1:1">
      <c r="A1888" s="59"/>
    </row>
    <row r="1889" spans="1:1">
      <c r="A1889" s="59"/>
    </row>
    <row r="1890" spans="1:1">
      <c r="A1890" s="59"/>
    </row>
    <row r="1891" spans="1:1">
      <c r="A1891" s="59"/>
    </row>
    <row r="1892" spans="1:1">
      <c r="A1892" s="59"/>
    </row>
    <row r="1893" spans="1:1">
      <c r="A1893" s="59"/>
    </row>
    <row r="1894" spans="1:1">
      <c r="A1894" s="59"/>
    </row>
    <row r="1895" spans="1:1">
      <c r="A1895" s="59"/>
    </row>
    <row r="1896" spans="1:1">
      <c r="A1896" s="59"/>
    </row>
    <row r="1897" spans="1:1">
      <c r="A1897" s="59"/>
    </row>
    <row r="1898" spans="1:1">
      <c r="A1898" s="59"/>
    </row>
    <row r="1899" spans="1:1">
      <c r="A1899" s="59"/>
    </row>
    <row r="1900" spans="1:1">
      <c r="A1900" s="59"/>
    </row>
    <row r="1901" spans="1:1">
      <c r="A1901" s="59"/>
    </row>
    <row r="1902" spans="1:1">
      <c r="A1902" s="59"/>
    </row>
    <row r="1903" spans="1:1">
      <c r="A1903" s="59"/>
    </row>
    <row r="1904" spans="1:1">
      <c r="A1904" s="59"/>
    </row>
    <row r="1905" spans="1:1">
      <c r="A1905" s="59"/>
    </row>
    <row r="1906" spans="1:1">
      <c r="A1906" s="59"/>
    </row>
    <row r="1907" spans="1:1">
      <c r="A1907" s="59"/>
    </row>
    <row r="1908" spans="1:1">
      <c r="A1908" s="59"/>
    </row>
    <row r="1909" spans="1:1">
      <c r="A1909" s="59"/>
    </row>
    <row r="1910" spans="1:1">
      <c r="A1910" s="59"/>
    </row>
    <row r="1911" spans="1:1">
      <c r="A1911" s="59"/>
    </row>
    <row r="1912" spans="1:1">
      <c r="A1912" s="59"/>
    </row>
    <row r="1913" spans="1:1">
      <c r="A1913" s="59"/>
    </row>
    <row r="1914" spans="1:1">
      <c r="A1914" s="59"/>
    </row>
    <row r="1915" spans="1:1">
      <c r="A1915" s="59"/>
    </row>
    <row r="1916" spans="1:1">
      <c r="A1916" s="59"/>
    </row>
    <row r="1917" spans="1:1">
      <c r="A1917" s="59"/>
    </row>
    <row r="1918" spans="1:1">
      <c r="A1918" s="59"/>
    </row>
    <row r="1919" spans="1:1">
      <c r="A1919" s="59"/>
    </row>
    <row r="1920" spans="1:1">
      <c r="A1920" s="59"/>
    </row>
    <row r="1921" spans="1:1">
      <c r="A1921" s="59"/>
    </row>
    <row r="1922" spans="1:1">
      <c r="A1922" s="59"/>
    </row>
    <row r="1923" spans="1:1">
      <c r="A1923" s="59"/>
    </row>
    <row r="1924" spans="1:1">
      <c r="A1924" s="59"/>
    </row>
    <row r="1925" spans="1:1">
      <c r="A1925" s="59"/>
    </row>
    <row r="1926" spans="1:1">
      <c r="A1926" s="59"/>
    </row>
    <row r="1927" spans="1:1">
      <c r="A1927" s="59"/>
    </row>
    <row r="1928" spans="1:1">
      <c r="A1928" s="59"/>
    </row>
    <row r="1929" spans="1:1">
      <c r="A1929" s="59"/>
    </row>
    <row r="1930" spans="1:1">
      <c r="A1930" s="59"/>
    </row>
    <row r="1931" spans="1:1">
      <c r="A1931" s="59"/>
    </row>
    <row r="1932" spans="1:1">
      <c r="A1932" s="59"/>
    </row>
    <row r="1933" spans="1:1">
      <c r="A1933" s="59"/>
    </row>
    <row r="1934" spans="1:1">
      <c r="A1934" s="59"/>
    </row>
    <row r="1935" spans="1:1">
      <c r="A1935" s="59"/>
    </row>
    <row r="1936" spans="1:1">
      <c r="A1936" s="59"/>
    </row>
    <row r="1937" spans="1:1">
      <c r="A1937" s="59"/>
    </row>
    <row r="1938" spans="1:1">
      <c r="A1938" s="59"/>
    </row>
    <row r="1939" spans="1:1">
      <c r="A1939" s="59"/>
    </row>
    <row r="1940" spans="1:1">
      <c r="A1940" s="59"/>
    </row>
    <row r="1941" spans="1:1">
      <c r="A1941" s="59"/>
    </row>
    <row r="1942" spans="1:1">
      <c r="A1942" s="59"/>
    </row>
    <row r="1943" spans="1:1">
      <c r="A1943" s="59"/>
    </row>
    <row r="1944" spans="1:1">
      <c r="A1944" s="59"/>
    </row>
    <row r="1945" spans="1:1">
      <c r="A1945" s="59"/>
    </row>
    <row r="1946" spans="1:1">
      <c r="A1946" s="59"/>
    </row>
    <row r="1947" spans="1:1">
      <c r="A1947" s="59"/>
    </row>
    <row r="1948" spans="1:1">
      <c r="A1948" s="59"/>
    </row>
    <row r="1949" spans="1:1">
      <c r="A1949" s="59"/>
    </row>
    <row r="1950" spans="1:1">
      <c r="A1950" s="59"/>
    </row>
    <row r="1951" spans="1:1">
      <c r="A1951" s="59"/>
    </row>
    <row r="1952" spans="1:1">
      <c r="A1952" s="59"/>
    </row>
    <row r="1953" spans="1:1">
      <c r="A1953" s="59"/>
    </row>
    <row r="1954" spans="1:1">
      <c r="A1954" s="59"/>
    </row>
    <row r="1955" spans="1:1">
      <c r="A1955" s="59"/>
    </row>
    <row r="1956" spans="1:1">
      <c r="A1956" s="59"/>
    </row>
    <row r="1957" spans="1:1">
      <c r="A1957" s="59"/>
    </row>
    <row r="1958" spans="1:1">
      <c r="A1958" s="59"/>
    </row>
    <row r="1959" spans="1:1">
      <c r="A1959" s="59"/>
    </row>
    <row r="1960" spans="1:1">
      <c r="A1960" s="59"/>
    </row>
    <row r="1961" spans="1:1">
      <c r="A1961" s="59"/>
    </row>
    <row r="1962" spans="1:1">
      <c r="A1962" s="59"/>
    </row>
    <row r="1963" spans="1:1">
      <c r="A1963" s="59"/>
    </row>
    <row r="1964" spans="1:1">
      <c r="A1964" s="59"/>
    </row>
    <row r="1965" spans="1:1">
      <c r="A1965" s="59"/>
    </row>
    <row r="1966" spans="1:1">
      <c r="A1966" s="59"/>
    </row>
    <row r="1967" spans="1:1">
      <c r="A1967" s="59"/>
    </row>
    <row r="1968" spans="1:1">
      <c r="A1968" s="59"/>
    </row>
    <row r="1969" spans="1:1">
      <c r="A1969" s="59"/>
    </row>
    <row r="1970" spans="1:1">
      <c r="A1970" s="59"/>
    </row>
    <row r="1971" spans="1:1">
      <c r="A1971" s="59"/>
    </row>
    <row r="1972" spans="1:1">
      <c r="A1972" s="59"/>
    </row>
    <row r="1973" spans="1:1">
      <c r="A1973" s="59"/>
    </row>
    <row r="1974" spans="1:1">
      <c r="A1974" s="59"/>
    </row>
    <row r="1975" spans="1:1">
      <c r="A1975" s="59"/>
    </row>
    <row r="1976" spans="1:1">
      <c r="A1976" s="59"/>
    </row>
    <row r="1977" spans="1:1">
      <c r="A1977" s="59"/>
    </row>
    <row r="1978" spans="1:1">
      <c r="A1978" s="59"/>
    </row>
    <row r="1979" spans="1:1">
      <c r="A1979" s="59"/>
    </row>
    <row r="1980" spans="1:1">
      <c r="A1980" s="59"/>
    </row>
    <row r="1981" spans="1:1">
      <c r="A1981" s="59"/>
    </row>
    <row r="1982" spans="1:1">
      <c r="A1982" s="59"/>
    </row>
    <row r="1983" spans="1:1">
      <c r="A1983" s="59"/>
    </row>
    <row r="1984" spans="1:1">
      <c r="A1984" s="59"/>
    </row>
    <row r="1985" spans="1:1">
      <c r="A1985" s="59"/>
    </row>
    <row r="1986" spans="1:1">
      <c r="A1986" s="59"/>
    </row>
    <row r="1987" spans="1:1">
      <c r="A1987" s="59"/>
    </row>
    <row r="1988" spans="1:1">
      <c r="A1988" s="59"/>
    </row>
    <row r="1989" spans="1:1">
      <c r="A1989" s="59"/>
    </row>
    <row r="1990" spans="1:1">
      <c r="A1990" s="59"/>
    </row>
    <row r="1991" spans="1:1">
      <c r="A1991" s="59"/>
    </row>
    <row r="1992" spans="1:1">
      <c r="A1992" s="59"/>
    </row>
    <row r="1993" spans="1:1">
      <c r="A1993" s="59"/>
    </row>
    <row r="1994" spans="1:1">
      <c r="A1994" s="59"/>
    </row>
    <row r="1995" spans="1:1">
      <c r="A1995" s="59"/>
    </row>
    <row r="1996" spans="1:1">
      <c r="A1996" s="59"/>
    </row>
    <row r="1997" spans="1:1">
      <c r="A1997" s="59"/>
    </row>
    <row r="1998" spans="1:1">
      <c r="A1998" s="59"/>
    </row>
    <row r="1999" spans="1:1">
      <c r="A1999" s="59"/>
    </row>
    <row r="2000" spans="1:1">
      <c r="A2000" s="59"/>
    </row>
    <row r="2001" spans="1:1">
      <c r="A2001" s="59"/>
    </row>
    <row r="2002" spans="1:1">
      <c r="A2002" s="59"/>
    </row>
    <row r="2003" spans="1:1">
      <c r="A2003" s="59"/>
    </row>
    <row r="2004" spans="1:1">
      <c r="A2004" s="59"/>
    </row>
    <row r="2005" spans="1:1">
      <c r="A2005" s="59"/>
    </row>
    <row r="2006" spans="1:1">
      <c r="A2006" s="59"/>
    </row>
    <row r="2007" spans="1:1">
      <c r="A2007" s="59"/>
    </row>
    <row r="2008" spans="1:1">
      <c r="A2008" s="59"/>
    </row>
    <row r="2009" spans="1:1">
      <c r="A2009" s="59"/>
    </row>
    <row r="2010" spans="1:1">
      <c r="A2010" s="59"/>
    </row>
    <row r="2011" spans="1:1">
      <c r="A2011" s="59"/>
    </row>
    <row r="2012" spans="1:1">
      <c r="A2012" s="59"/>
    </row>
    <row r="2013" spans="1:1">
      <c r="A2013" s="59"/>
    </row>
    <row r="2014" spans="1:1">
      <c r="A2014" s="59"/>
    </row>
    <row r="2015" spans="1:1">
      <c r="A2015" s="59"/>
    </row>
    <row r="2016" spans="1:1">
      <c r="A2016" s="59"/>
    </row>
    <row r="2017" spans="1:1">
      <c r="A2017" s="59"/>
    </row>
    <row r="2018" spans="1:1">
      <c r="A2018" s="59"/>
    </row>
    <row r="2019" spans="1:1">
      <c r="A2019" s="59"/>
    </row>
    <row r="2020" spans="1:1">
      <c r="A2020" s="59"/>
    </row>
    <row r="2021" spans="1:1">
      <c r="A2021" s="59"/>
    </row>
    <row r="2022" spans="1:1">
      <c r="A2022" s="59"/>
    </row>
    <row r="2023" spans="1:1">
      <c r="A2023" s="59"/>
    </row>
    <row r="2024" spans="1:1">
      <c r="A2024" s="59"/>
    </row>
    <row r="2025" spans="1:1">
      <c r="A2025" s="59"/>
    </row>
    <row r="2026" spans="1:1">
      <c r="A2026" s="59"/>
    </row>
    <row r="2027" spans="1:1">
      <c r="A2027" s="59"/>
    </row>
    <row r="2028" spans="1:1">
      <c r="A2028" s="59"/>
    </row>
    <row r="2029" spans="1:1">
      <c r="A2029" s="59"/>
    </row>
    <row r="2030" spans="1:1">
      <c r="A2030" s="59"/>
    </row>
    <row r="2031" spans="1:1">
      <c r="A2031" s="59"/>
    </row>
    <row r="2032" spans="1:1">
      <c r="A2032" s="59"/>
    </row>
    <row r="2033" spans="1:1">
      <c r="A2033" s="59"/>
    </row>
    <row r="2034" spans="1:1">
      <c r="A2034" s="59"/>
    </row>
    <row r="2035" spans="1:1">
      <c r="A2035" s="59"/>
    </row>
    <row r="2036" spans="1:1">
      <c r="A2036" s="59"/>
    </row>
    <row r="2037" spans="1:1">
      <c r="A2037" s="59"/>
    </row>
    <row r="2038" spans="1:1">
      <c r="A2038" s="59"/>
    </row>
    <row r="2039" spans="1:1">
      <c r="A2039" s="59"/>
    </row>
    <row r="2040" spans="1:1">
      <c r="A2040" s="59"/>
    </row>
    <row r="2041" spans="1:1">
      <c r="A2041" s="59"/>
    </row>
    <row r="2042" spans="1:1">
      <c r="A2042" s="59"/>
    </row>
    <row r="2043" spans="1:1">
      <c r="A2043" s="59"/>
    </row>
    <row r="2044" spans="1:1">
      <c r="A2044" s="59"/>
    </row>
    <row r="2045" spans="1:1">
      <c r="A2045" s="59"/>
    </row>
    <row r="2046" spans="1:1">
      <c r="A2046" s="59"/>
    </row>
    <row r="2047" spans="1:1">
      <c r="A2047" s="59"/>
    </row>
    <row r="2048" spans="1:1">
      <c r="A2048" s="59"/>
    </row>
    <row r="2049" spans="1:1">
      <c r="A2049" s="59"/>
    </row>
    <row r="2050" spans="1:1">
      <c r="A2050" s="59"/>
    </row>
    <row r="2051" spans="1:1">
      <c r="A2051" s="59"/>
    </row>
    <row r="2052" spans="1:1">
      <c r="A2052" s="59"/>
    </row>
    <row r="2053" spans="1:1">
      <c r="A2053" s="59"/>
    </row>
    <row r="2054" spans="1:1">
      <c r="A2054" s="59"/>
    </row>
    <row r="2055" spans="1:1">
      <c r="A2055" s="59"/>
    </row>
    <row r="2056" spans="1:1">
      <c r="A2056" s="59"/>
    </row>
    <row r="2057" spans="1:1">
      <c r="A2057" s="59"/>
    </row>
    <row r="2058" spans="1:1">
      <c r="A2058" s="59"/>
    </row>
    <row r="2059" spans="1:1">
      <c r="A2059" s="59"/>
    </row>
    <row r="2060" spans="1:1">
      <c r="A2060" s="59"/>
    </row>
    <row r="2061" spans="1:1">
      <c r="A2061" s="59"/>
    </row>
    <row r="2062" spans="1:1">
      <c r="A2062" s="59"/>
    </row>
    <row r="2063" spans="1:1">
      <c r="A2063" s="59"/>
    </row>
    <row r="2064" spans="1:1">
      <c r="A2064" s="59"/>
    </row>
    <row r="2065" spans="1:1">
      <c r="A2065" s="59"/>
    </row>
    <row r="2066" spans="1:1">
      <c r="A2066" s="59"/>
    </row>
    <row r="2067" spans="1:1">
      <c r="A2067" s="59"/>
    </row>
    <row r="2068" spans="1:1">
      <c r="A2068" s="59"/>
    </row>
    <row r="2069" spans="1:1">
      <c r="A2069" s="59"/>
    </row>
    <row r="2070" spans="1:1">
      <c r="A2070" s="59"/>
    </row>
    <row r="2071" spans="1:1">
      <c r="A2071" s="59"/>
    </row>
    <row r="2072" spans="1:1">
      <c r="A2072" s="59"/>
    </row>
    <row r="2073" spans="1:1">
      <c r="A2073" s="59"/>
    </row>
    <row r="2074" spans="1:1">
      <c r="A2074" s="59"/>
    </row>
    <row r="2075" spans="1:1">
      <c r="A2075" s="59"/>
    </row>
    <row r="2076" spans="1:1">
      <c r="A2076" s="59"/>
    </row>
    <row r="2077" spans="1:1">
      <c r="A2077" s="59"/>
    </row>
    <row r="2078" spans="1:1">
      <c r="A2078" s="59"/>
    </row>
    <row r="2079" spans="1:1">
      <c r="A2079" s="59"/>
    </row>
    <row r="2080" spans="1:1">
      <c r="A2080" s="59"/>
    </row>
    <row r="2081" spans="1:1">
      <c r="A2081" s="59"/>
    </row>
    <row r="2082" spans="1:1">
      <c r="A2082" s="59"/>
    </row>
    <row r="2083" spans="1:1">
      <c r="A2083" s="59"/>
    </row>
    <row r="2084" spans="1:1">
      <c r="A2084" s="59"/>
    </row>
    <row r="2085" spans="1:1">
      <c r="A2085" s="59"/>
    </row>
    <row r="2086" spans="1:1">
      <c r="A2086" s="59"/>
    </row>
    <row r="2087" spans="1:1">
      <c r="A2087" s="59"/>
    </row>
    <row r="2088" spans="1:1">
      <c r="A2088" s="59"/>
    </row>
    <row r="2089" spans="1:1">
      <c r="A2089" s="59"/>
    </row>
    <row r="2090" spans="1:1">
      <c r="A2090" s="59"/>
    </row>
    <row r="2091" spans="1:1">
      <c r="A2091" s="59"/>
    </row>
    <row r="2092" spans="1:1">
      <c r="A2092" s="59"/>
    </row>
    <row r="2093" spans="1:1">
      <c r="A2093" s="59"/>
    </row>
    <row r="2094" spans="1:1">
      <c r="A2094" s="59"/>
    </row>
    <row r="2095" spans="1:1">
      <c r="A2095" s="59"/>
    </row>
    <row r="2096" spans="1:1">
      <c r="A2096" s="59"/>
    </row>
    <row r="2097" spans="1:1">
      <c r="A2097" s="59"/>
    </row>
    <row r="2098" spans="1:1">
      <c r="A2098" s="59"/>
    </row>
    <row r="2099" spans="1:1">
      <c r="A2099" s="59"/>
    </row>
    <row r="2100" spans="1:1">
      <c r="A2100" s="59"/>
    </row>
    <row r="2101" spans="1:1">
      <c r="A2101" s="59"/>
    </row>
    <row r="2102" spans="1:1">
      <c r="A2102" s="59"/>
    </row>
    <row r="2103" spans="1:1">
      <c r="A2103" s="59"/>
    </row>
    <row r="2104" spans="1:1">
      <c r="A2104" s="59"/>
    </row>
    <row r="2105" spans="1:1">
      <c r="A2105" s="59"/>
    </row>
    <row r="2106" spans="1:1">
      <c r="A2106" s="59"/>
    </row>
    <row r="2107" spans="1:1">
      <c r="A2107" s="59"/>
    </row>
    <row r="2108" spans="1:1">
      <c r="A2108" s="59"/>
    </row>
    <row r="2109" spans="1:1">
      <c r="A2109" s="59"/>
    </row>
    <row r="2110" spans="1:1">
      <c r="A2110" s="59"/>
    </row>
    <row r="2111" spans="1:1">
      <c r="A2111" s="59"/>
    </row>
    <row r="2112" spans="1:1">
      <c r="A2112" s="59"/>
    </row>
    <row r="2113" spans="1:1">
      <c r="A2113" s="59"/>
    </row>
    <row r="2114" spans="1:1">
      <c r="A2114" s="59"/>
    </row>
    <row r="2115" spans="1:1">
      <c r="A2115" s="59"/>
    </row>
    <row r="2116" spans="1:1">
      <c r="A2116" s="59"/>
    </row>
    <row r="2117" spans="1:1">
      <c r="A2117" s="59"/>
    </row>
    <row r="2118" spans="1:1">
      <c r="A2118" s="59"/>
    </row>
    <row r="2119" spans="1:1">
      <c r="A2119" s="59"/>
    </row>
    <row r="2120" spans="1:1">
      <c r="A2120" s="59"/>
    </row>
    <row r="2121" spans="1:1">
      <c r="A2121" s="59"/>
    </row>
    <row r="2122" spans="1:1">
      <c r="A2122" s="59"/>
    </row>
    <row r="2123" spans="1:1">
      <c r="A2123" s="59"/>
    </row>
    <row r="2124" spans="1:1">
      <c r="A2124" s="59"/>
    </row>
    <row r="2125" spans="1:1">
      <c r="A2125" s="59"/>
    </row>
    <row r="2126" spans="1:1">
      <c r="A2126" s="59"/>
    </row>
    <row r="2127" spans="1:1">
      <c r="A2127" s="59"/>
    </row>
    <row r="2128" spans="1:1">
      <c r="A2128" s="59"/>
    </row>
    <row r="2129" spans="1:1">
      <c r="A2129" s="59"/>
    </row>
    <row r="2130" spans="1:1">
      <c r="A2130" s="59"/>
    </row>
    <row r="2131" spans="1:1">
      <c r="A2131" s="59"/>
    </row>
    <row r="2132" spans="1:1">
      <c r="A2132" s="59"/>
    </row>
    <row r="2133" spans="1:1">
      <c r="A2133" s="59"/>
    </row>
    <row r="2134" spans="1:1">
      <c r="A2134" s="59"/>
    </row>
    <row r="2135" spans="1:1">
      <c r="A2135" s="59"/>
    </row>
    <row r="2136" spans="1:1">
      <c r="A2136" s="59"/>
    </row>
    <row r="2137" spans="1:1">
      <c r="A2137" s="59"/>
    </row>
    <row r="2138" spans="1:1">
      <c r="A2138" s="59"/>
    </row>
    <row r="2139" spans="1:1">
      <c r="A2139" s="59"/>
    </row>
    <row r="2140" spans="1:1">
      <c r="A2140" s="59"/>
    </row>
    <row r="2141" spans="1:1">
      <c r="A2141" s="59"/>
    </row>
    <row r="2142" spans="1:1">
      <c r="A2142" s="59"/>
    </row>
    <row r="2143" spans="1:1">
      <c r="A2143" s="59"/>
    </row>
    <row r="2144" spans="1:1">
      <c r="A2144" s="59"/>
    </row>
    <row r="2145" spans="1:1">
      <c r="A2145" s="59"/>
    </row>
    <row r="2146" spans="1:1">
      <c r="A2146" s="59"/>
    </row>
    <row r="2147" spans="1:1">
      <c r="A2147" s="59"/>
    </row>
    <row r="2148" spans="1:1">
      <c r="A2148" s="59"/>
    </row>
    <row r="2149" spans="1:1">
      <c r="A2149" s="59"/>
    </row>
    <row r="2150" spans="1:1">
      <c r="A2150" s="59"/>
    </row>
    <row r="2151" spans="1:1">
      <c r="A2151" s="59"/>
    </row>
    <row r="2152" spans="1:1">
      <c r="A2152" s="59"/>
    </row>
    <row r="2153" spans="1:1">
      <c r="A2153" s="59"/>
    </row>
    <row r="2154" spans="1:1">
      <c r="A2154" s="59"/>
    </row>
    <row r="2155" spans="1:1">
      <c r="A2155" s="59"/>
    </row>
    <row r="2156" spans="1:1">
      <c r="A2156" s="59"/>
    </row>
    <row r="2157" spans="1:1">
      <c r="A2157" s="59"/>
    </row>
    <row r="2158" spans="1:1">
      <c r="A2158" s="59"/>
    </row>
    <row r="2159" spans="1:1">
      <c r="A2159" s="59"/>
    </row>
    <row r="2160" spans="1:1">
      <c r="A2160" s="59"/>
    </row>
    <row r="2161" spans="1:1">
      <c r="A2161" s="59"/>
    </row>
    <row r="2162" spans="1:1">
      <c r="A2162" s="59"/>
    </row>
    <row r="2163" spans="1:1">
      <c r="A2163" s="59"/>
    </row>
    <row r="2164" spans="1:1">
      <c r="A2164" s="59"/>
    </row>
    <row r="2165" spans="1:1">
      <c r="A2165" s="59"/>
    </row>
    <row r="2166" spans="1:1">
      <c r="A2166" s="59"/>
    </row>
    <row r="2167" spans="1:1">
      <c r="A2167" s="59"/>
    </row>
    <row r="2168" spans="1:1">
      <c r="A2168" s="59"/>
    </row>
    <row r="2169" spans="1:1">
      <c r="A2169" s="59"/>
    </row>
    <row r="2170" spans="1:1">
      <c r="A2170" s="59"/>
    </row>
    <row r="2171" spans="1:1">
      <c r="A2171" s="59"/>
    </row>
    <row r="2172" spans="1:1">
      <c r="A2172" s="59"/>
    </row>
    <row r="2173" spans="1:1">
      <c r="A2173" s="59"/>
    </row>
    <row r="2174" spans="1:1">
      <c r="A2174" s="59"/>
    </row>
    <row r="2175" spans="1:1">
      <c r="A2175" s="59"/>
    </row>
    <row r="2176" spans="1:1">
      <c r="A2176" s="59"/>
    </row>
    <row r="2177" spans="1:1">
      <c r="A2177" s="59"/>
    </row>
    <row r="2178" spans="1:1">
      <c r="A2178" s="59"/>
    </row>
    <row r="2179" spans="1:1">
      <c r="A2179" s="59"/>
    </row>
    <row r="2180" spans="1:1">
      <c r="A2180" s="59"/>
    </row>
    <row r="2181" spans="1:1">
      <c r="A2181" s="59"/>
    </row>
    <row r="2182" spans="1:1">
      <c r="A2182" s="59"/>
    </row>
    <row r="2183" spans="1:1">
      <c r="A2183" s="59"/>
    </row>
    <row r="2184" spans="1:1">
      <c r="A2184" s="59"/>
    </row>
    <row r="2185" spans="1:1">
      <c r="A2185" s="59"/>
    </row>
    <row r="2186" spans="1:1">
      <c r="A2186" s="59"/>
    </row>
    <row r="2187" spans="1:1">
      <c r="A2187" s="59"/>
    </row>
    <row r="2188" spans="1:1">
      <c r="A2188" s="59"/>
    </row>
    <row r="2189" spans="1:1">
      <c r="A2189" s="59"/>
    </row>
    <row r="2190" spans="1:1">
      <c r="A2190" s="59"/>
    </row>
    <row r="2191" spans="1:1">
      <c r="A2191" s="59"/>
    </row>
    <row r="2192" spans="1:1">
      <c r="A2192" s="59"/>
    </row>
    <row r="2193" spans="1:1">
      <c r="A2193" s="59"/>
    </row>
    <row r="2194" spans="1:1">
      <c r="A2194" s="59"/>
    </row>
    <row r="2195" spans="1:1">
      <c r="A2195" s="59"/>
    </row>
    <row r="2196" spans="1:1">
      <c r="A2196" s="59"/>
    </row>
    <row r="2197" spans="1:1">
      <c r="A2197" s="59"/>
    </row>
    <row r="2198" spans="1:1">
      <c r="A2198" s="59"/>
    </row>
    <row r="2199" spans="1:1">
      <c r="A2199" s="59"/>
    </row>
    <row r="2200" spans="1:1">
      <c r="A2200" s="59"/>
    </row>
    <row r="2201" spans="1:1">
      <c r="A2201" s="59"/>
    </row>
    <row r="2202" spans="1:1">
      <c r="A2202" s="59"/>
    </row>
    <row r="2203" spans="1:1">
      <c r="A2203" s="59"/>
    </row>
    <row r="2204" spans="1:1">
      <c r="A2204" s="59"/>
    </row>
    <row r="2205" spans="1:1">
      <c r="A2205" s="59"/>
    </row>
    <row r="2206" spans="1:1">
      <c r="A2206" s="59"/>
    </row>
    <row r="2207" spans="1:1">
      <c r="A2207" s="59"/>
    </row>
    <row r="2208" spans="1:1">
      <c r="A2208" s="59"/>
    </row>
    <row r="2209" spans="1:1">
      <c r="A2209" s="59"/>
    </row>
    <row r="2210" spans="1:1">
      <c r="A2210" s="59"/>
    </row>
    <row r="2211" spans="1:1">
      <c r="A2211" s="59"/>
    </row>
    <row r="2212" spans="1:1">
      <c r="A2212" s="59"/>
    </row>
    <row r="2213" spans="1:1">
      <c r="A2213" s="59"/>
    </row>
    <row r="2214" spans="1:1">
      <c r="A2214" s="59"/>
    </row>
    <row r="2215" spans="1:1">
      <c r="A2215" s="59"/>
    </row>
    <row r="2216" spans="1:1">
      <c r="A2216" s="59"/>
    </row>
    <row r="2217" spans="1:1">
      <c r="A2217" s="59"/>
    </row>
    <row r="2218" spans="1:1">
      <c r="A2218" s="59"/>
    </row>
    <row r="2219" spans="1:1">
      <c r="A2219" s="59"/>
    </row>
    <row r="2220" spans="1:1">
      <c r="A2220" s="59"/>
    </row>
    <row r="2221" spans="1:1">
      <c r="A2221" s="59"/>
    </row>
    <row r="2222" spans="1:1">
      <c r="A2222" s="59"/>
    </row>
    <row r="2223" spans="1:1">
      <c r="A2223" s="59"/>
    </row>
    <row r="2224" spans="1:1">
      <c r="A2224" s="59"/>
    </row>
    <row r="2225" spans="1:1">
      <c r="A2225" s="59"/>
    </row>
    <row r="2226" spans="1:1">
      <c r="A2226" s="59"/>
    </row>
    <row r="2227" spans="1:1">
      <c r="A2227" s="59"/>
    </row>
    <row r="2228" spans="1:1">
      <c r="A2228" s="59"/>
    </row>
    <row r="2229" spans="1:1">
      <c r="A2229" s="59"/>
    </row>
    <row r="2230" spans="1:1">
      <c r="A2230" s="59"/>
    </row>
    <row r="2231" spans="1:1">
      <c r="A2231" s="59"/>
    </row>
    <row r="2232" spans="1:1">
      <c r="A2232" s="59"/>
    </row>
    <row r="2233" spans="1:1">
      <c r="A2233" s="59"/>
    </row>
    <row r="2234" spans="1:1">
      <c r="A2234" s="59"/>
    </row>
    <row r="2235" spans="1:1">
      <c r="A2235" s="59"/>
    </row>
    <row r="2236" spans="1:1">
      <c r="A2236" s="59"/>
    </row>
    <row r="2237" spans="1:1">
      <c r="A2237" s="59"/>
    </row>
    <row r="2238" spans="1:1">
      <c r="A2238" s="59"/>
    </row>
    <row r="2239" spans="1:1">
      <c r="A2239" s="59"/>
    </row>
    <row r="2240" spans="1:1">
      <c r="A2240" s="59"/>
    </row>
    <row r="2241" spans="1:1">
      <c r="A2241" s="59"/>
    </row>
    <row r="2242" spans="1:1">
      <c r="A2242" s="59"/>
    </row>
    <row r="2243" spans="1:1">
      <c r="A2243" s="59"/>
    </row>
    <row r="2244" spans="1:1">
      <c r="A2244" s="59"/>
    </row>
    <row r="2245" spans="1:1">
      <c r="A2245" s="59"/>
    </row>
    <row r="2246" spans="1:1">
      <c r="A2246" s="59"/>
    </row>
    <row r="2247" spans="1:1">
      <c r="A2247" s="59"/>
    </row>
    <row r="2248" spans="1:1">
      <c r="A2248" s="59"/>
    </row>
    <row r="2249" spans="1:1">
      <c r="A2249" s="59"/>
    </row>
    <row r="2250" spans="1:1">
      <c r="A2250" s="59"/>
    </row>
    <row r="2251" spans="1:1">
      <c r="A2251" s="59"/>
    </row>
    <row r="2252" spans="1:1">
      <c r="A2252" s="59"/>
    </row>
    <row r="2253" spans="1:1">
      <c r="A2253" s="59"/>
    </row>
    <row r="2254" spans="1:1">
      <c r="A2254" s="59"/>
    </row>
    <row r="2255" spans="1:1">
      <c r="A2255" s="59"/>
    </row>
    <row r="2256" spans="1:1">
      <c r="A2256" s="59"/>
    </row>
    <row r="2257" spans="1:1">
      <c r="A2257" s="59"/>
    </row>
    <row r="2258" spans="1:1">
      <c r="A2258" s="59"/>
    </row>
    <row r="2259" spans="1:1">
      <c r="A2259" s="59"/>
    </row>
    <row r="2260" spans="1:1">
      <c r="A2260" s="59"/>
    </row>
    <row r="2261" spans="1:1">
      <c r="A2261" s="59"/>
    </row>
    <row r="2262" spans="1:1">
      <c r="A2262" s="59"/>
    </row>
    <row r="2263" spans="1:1">
      <c r="A2263" s="59"/>
    </row>
    <row r="2264" spans="1:1">
      <c r="A2264" s="59"/>
    </row>
    <row r="2265" spans="1:1">
      <c r="A2265" s="59"/>
    </row>
    <row r="2266" spans="1:1">
      <c r="A2266" s="59"/>
    </row>
    <row r="2267" spans="1:1">
      <c r="A2267" s="59"/>
    </row>
    <row r="2268" spans="1:1">
      <c r="A2268" s="59"/>
    </row>
    <row r="2269" spans="1:1">
      <c r="A2269" s="59"/>
    </row>
    <row r="2270" spans="1:1">
      <c r="A2270" s="59"/>
    </row>
    <row r="2271" spans="1:1">
      <c r="A2271" s="59"/>
    </row>
    <row r="2272" spans="1:1">
      <c r="A2272" s="59"/>
    </row>
    <row r="2273" spans="1:1">
      <c r="A2273" s="59"/>
    </row>
    <row r="2274" spans="1:1">
      <c r="A2274" s="59"/>
    </row>
    <row r="2275" spans="1:1">
      <c r="A2275" s="59"/>
    </row>
    <row r="2276" spans="1:1">
      <c r="A2276" s="59"/>
    </row>
    <row r="2277" spans="1:1">
      <c r="A2277" s="59"/>
    </row>
    <row r="2278" spans="1:1">
      <c r="A2278" s="59"/>
    </row>
    <row r="2279" spans="1:1">
      <c r="A2279" s="59"/>
    </row>
    <row r="2280" spans="1:1">
      <c r="A2280" s="59"/>
    </row>
    <row r="2281" spans="1:1">
      <c r="A2281" s="59"/>
    </row>
    <row r="2282" spans="1:1">
      <c r="A2282" s="59"/>
    </row>
    <row r="2283" spans="1:1">
      <c r="A2283" s="59"/>
    </row>
    <row r="2284" spans="1:1">
      <c r="A2284" s="59"/>
    </row>
    <row r="2285" spans="1:1">
      <c r="A2285" s="59"/>
    </row>
    <row r="2286" spans="1:1">
      <c r="A2286" s="59"/>
    </row>
    <row r="2287" spans="1:1">
      <c r="A2287" s="59"/>
    </row>
    <row r="2288" spans="1:1">
      <c r="A2288" s="59"/>
    </row>
    <row r="2289" spans="1:1">
      <c r="A2289" s="59"/>
    </row>
    <row r="2290" spans="1:1">
      <c r="A2290" s="59"/>
    </row>
    <row r="2291" spans="1:1">
      <c r="A2291" s="59"/>
    </row>
    <row r="2292" spans="1:1">
      <c r="A2292" s="59"/>
    </row>
    <row r="2293" spans="1:1">
      <c r="A2293" s="59"/>
    </row>
    <row r="2294" spans="1:1">
      <c r="A2294" s="59"/>
    </row>
    <row r="2295" spans="1:1">
      <c r="A2295" s="59"/>
    </row>
    <row r="2296" spans="1:1">
      <c r="A2296" s="59"/>
    </row>
    <row r="2297" spans="1:1">
      <c r="A2297" s="59"/>
    </row>
    <row r="2298" spans="1:1">
      <c r="A2298" s="59"/>
    </row>
    <row r="2299" spans="1:1">
      <c r="A2299" s="59"/>
    </row>
    <row r="2300" spans="1:1">
      <c r="A2300" s="59"/>
    </row>
    <row r="2301" spans="1:1">
      <c r="A2301" s="59"/>
    </row>
    <row r="2302" spans="1:1">
      <c r="A2302" s="59"/>
    </row>
    <row r="2303" spans="1:1">
      <c r="A2303" s="59"/>
    </row>
    <row r="2304" spans="1:1">
      <c r="A2304" s="59"/>
    </row>
    <row r="2305" spans="1:1">
      <c r="A2305" s="59"/>
    </row>
    <row r="2306" spans="1:1">
      <c r="A2306" s="59"/>
    </row>
    <row r="2307" spans="1:1">
      <c r="A2307" s="59"/>
    </row>
    <row r="2308" spans="1:1">
      <c r="A2308" s="59"/>
    </row>
    <row r="2309" spans="1:1">
      <c r="A2309" s="59"/>
    </row>
    <row r="2310" spans="1:1">
      <c r="A2310" s="59"/>
    </row>
    <row r="2311" spans="1:1">
      <c r="A2311" s="59"/>
    </row>
    <row r="2312" spans="1:1">
      <c r="A2312" s="59"/>
    </row>
    <row r="2313" spans="1:1">
      <c r="A2313" s="59"/>
    </row>
    <row r="2314" spans="1:1">
      <c r="A2314" s="59"/>
    </row>
    <row r="2315" spans="1:1">
      <c r="A2315" s="59"/>
    </row>
    <row r="2316" spans="1:1">
      <c r="A2316" s="59"/>
    </row>
    <row r="2317" spans="1:1">
      <c r="A2317" s="59"/>
    </row>
    <row r="2318" spans="1:1">
      <c r="A2318" s="59"/>
    </row>
    <row r="2319" spans="1:1">
      <c r="A2319" s="59"/>
    </row>
    <row r="2320" spans="1:1">
      <c r="A2320" s="59"/>
    </row>
    <row r="2321" spans="1:1">
      <c r="A2321" s="59"/>
    </row>
    <row r="2322" spans="1:1">
      <c r="A2322" s="59"/>
    </row>
    <row r="2323" spans="1:1">
      <c r="A2323" s="59"/>
    </row>
    <row r="2324" spans="1:1">
      <c r="A2324" s="59"/>
    </row>
    <row r="2325" spans="1:1">
      <c r="A2325" s="59"/>
    </row>
    <row r="2326" spans="1:1">
      <c r="A2326" s="59"/>
    </row>
    <row r="2327" spans="1:1">
      <c r="A2327" s="59"/>
    </row>
    <row r="2328" spans="1:1">
      <c r="A2328" s="59"/>
    </row>
    <row r="2329" spans="1:1">
      <c r="A2329" s="59"/>
    </row>
    <row r="2330" spans="1:1">
      <c r="A2330" s="59"/>
    </row>
    <row r="2331" spans="1:1">
      <c r="A2331" s="59"/>
    </row>
    <row r="2332" spans="1:1">
      <c r="A2332" s="59"/>
    </row>
    <row r="2333" spans="1:1">
      <c r="A2333" s="59"/>
    </row>
    <row r="2334" spans="1:1">
      <c r="A2334" s="59"/>
    </row>
    <row r="2335" spans="1:1">
      <c r="A2335" s="59"/>
    </row>
    <row r="2336" spans="1:1">
      <c r="A2336" s="59"/>
    </row>
    <row r="2337" spans="1:1">
      <c r="A2337" s="59"/>
    </row>
    <row r="2338" spans="1:1">
      <c r="A2338" s="59"/>
    </row>
    <row r="2339" spans="1:1">
      <c r="A2339" s="59"/>
    </row>
    <row r="2340" spans="1:1">
      <c r="A2340" s="59"/>
    </row>
    <row r="2341" spans="1:1">
      <c r="A2341" s="59"/>
    </row>
    <row r="2342" spans="1:1">
      <c r="A2342" s="59"/>
    </row>
    <row r="2343" spans="1:1">
      <c r="A2343" s="59"/>
    </row>
    <row r="2344" spans="1:1">
      <c r="A2344" s="59"/>
    </row>
    <row r="2345" spans="1:1">
      <c r="A2345" s="59"/>
    </row>
    <row r="2346" spans="1:1">
      <c r="A2346" s="59"/>
    </row>
    <row r="2347" spans="1:1">
      <c r="A2347" s="59"/>
    </row>
    <row r="2348" spans="1:1">
      <c r="A2348" s="59"/>
    </row>
    <row r="2349" spans="1:1">
      <c r="A2349" s="59"/>
    </row>
    <row r="2350" spans="1:1">
      <c r="A2350" s="59"/>
    </row>
    <row r="2351" spans="1:1">
      <c r="A2351" s="59"/>
    </row>
    <row r="2352" spans="1:1">
      <c r="A2352" s="59"/>
    </row>
    <row r="2353" spans="1:1">
      <c r="A2353" s="59"/>
    </row>
    <row r="2354" spans="1:1">
      <c r="A2354" s="59"/>
    </row>
    <row r="2355" spans="1:1">
      <c r="A2355" s="59"/>
    </row>
    <row r="2356" spans="1:1">
      <c r="A2356" s="59"/>
    </row>
    <row r="2357" spans="1:1">
      <c r="A2357" s="59"/>
    </row>
    <row r="2358" spans="1:1">
      <c r="A2358" s="59"/>
    </row>
    <row r="2359" spans="1:1">
      <c r="A2359" s="59"/>
    </row>
    <row r="2360" spans="1:1">
      <c r="A2360" s="59"/>
    </row>
    <row r="2361" spans="1:1">
      <c r="A2361" s="59"/>
    </row>
    <row r="2362" spans="1:1">
      <c r="A2362" s="59"/>
    </row>
    <row r="2363" spans="1:1">
      <c r="A2363" s="59"/>
    </row>
    <row r="2364" spans="1:1">
      <c r="A2364" s="59"/>
    </row>
    <row r="2365" spans="1:1">
      <c r="A2365" s="59"/>
    </row>
    <row r="2366" spans="1:1">
      <c r="A2366" s="59"/>
    </row>
    <row r="2367" spans="1:1">
      <c r="A2367" s="59"/>
    </row>
    <row r="2368" spans="1:1">
      <c r="A2368" s="59"/>
    </row>
    <row r="2369" spans="1:1">
      <c r="A2369" s="59"/>
    </row>
    <row r="2370" spans="1:1">
      <c r="A2370" s="59"/>
    </row>
    <row r="2371" spans="1:1">
      <c r="A2371" s="59"/>
    </row>
    <row r="2372" spans="1:1">
      <c r="A2372" s="59"/>
    </row>
    <row r="2373" spans="1:1">
      <c r="A2373" s="59"/>
    </row>
    <row r="2374" spans="1:1">
      <c r="A2374" s="59"/>
    </row>
    <row r="2375" spans="1:1">
      <c r="A2375" s="59"/>
    </row>
    <row r="2376" spans="1:1">
      <c r="A2376" s="59"/>
    </row>
    <row r="2377" spans="1:1">
      <c r="A2377" s="59"/>
    </row>
    <row r="2378" spans="1:1">
      <c r="A2378" s="59"/>
    </row>
    <row r="2379" spans="1:1">
      <c r="A2379" s="59"/>
    </row>
    <row r="2380" spans="1:1">
      <c r="A2380" s="59"/>
    </row>
    <row r="2381" spans="1:1">
      <c r="A2381" s="59"/>
    </row>
    <row r="2382" spans="1:1">
      <c r="A2382" s="59"/>
    </row>
    <row r="2383" spans="1:1">
      <c r="A2383" s="59"/>
    </row>
    <row r="2384" spans="1:1">
      <c r="A2384" s="59"/>
    </row>
    <row r="2385" spans="1:1">
      <c r="A2385" s="59"/>
    </row>
    <row r="2386" spans="1:1">
      <c r="A2386" s="59"/>
    </row>
    <row r="2387" spans="1:1">
      <c r="A2387" s="59"/>
    </row>
    <row r="2388" spans="1:1">
      <c r="A2388" s="59"/>
    </row>
    <row r="2389" spans="1:1">
      <c r="A2389" s="59"/>
    </row>
    <row r="2390" spans="1:1">
      <c r="A2390" s="59"/>
    </row>
    <row r="2391" spans="1:1">
      <c r="A2391" s="59"/>
    </row>
    <row r="2392" spans="1:1">
      <c r="A2392" s="59"/>
    </row>
    <row r="2393" spans="1:1">
      <c r="A2393" s="59"/>
    </row>
    <row r="2394" spans="1:1">
      <c r="A2394" s="59"/>
    </row>
    <row r="2395" spans="1:1">
      <c r="A2395" s="59"/>
    </row>
    <row r="2396" spans="1:1">
      <c r="A2396" s="59"/>
    </row>
    <row r="2397" spans="1:1">
      <c r="A2397" s="59"/>
    </row>
    <row r="2398" spans="1:1">
      <c r="A2398" s="59"/>
    </row>
    <row r="2399" spans="1:1">
      <c r="A2399" s="59"/>
    </row>
    <row r="2400" spans="1:1">
      <c r="A2400" s="59"/>
    </row>
    <row r="2401" spans="1:1">
      <c r="A2401" s="59"/>
    </row>
    <row r="2402" spans="1:1">
      <c r="A2402" s="59"/>
    </row>
    <row r="2403" spans="1:1">
      <c r="A2403" s="59"/>
    </row>
    <row r="2404" spans="1:1">
      <c r="A2404" s="59"/>
    </row>
    <row r="2405" spans="1:1">
      <c r="A2405" s="59"/>
    </row>
    <row r="2406" spans="1:1">
      <c r="A2406" s="59"/>
    </row>
    <row r="2407" spans="1:1">
      <c r="A2407" s="59"/>
    </row>
    <row r="2408" spans="1:1">
      <c r="A2408" s="59"/>
    </row>
    <row r="2409" spans="1:1">
      <c r="A2409" s="59"/>
    </row>
    <row r="2410" spans="1:1">
      <c r="A2410" s="59"/>
    </row>
    <row r="2411" spans="1:1">
      <c r="A2411" s="59"/>
    </row>
    <row r="2412" spans="1:1">
      <c r="A2412" s="59"/>
    </row>
    <row r="2413" spans="1:1">
      <c r="A2413" s="59"/>
    </row>
    <row r="2414" spans="1:1">
      <c r="A2414" s="59"/>
    </row>
    <row r="2415" spans="1:1">
      <c r="A2415" s="59"/>
    </row>
    <row r="2416" spans="1:1">
      <c r="A2416" s="59"/>
    </row>
    <row r="2417" spans="1:1">
      <c r="A2417" s="59"/>
    </row>
    <row r="2418" spans="1:1">
      <c r="A2418" s="59"/>
    </row>
    <row r="2419" spans="1:1">
      <c r="A2419" s="59"/>
    </row>
    <row r="2420" spans="1:1">
      <c r="A2420" s="59"/>
    </row>
    <row r="2421" spans="1:1">
      <c r="A2421" s="59"/>
    </row>
    <row r="2422" spans="1:1">
      <c r="A2422" s="59"/>
    </row>
    <row r="2423" spans="1:1">
      <c r="A2423" s="59"/>
    </row>
    <row r="2424" spans="1:1">
      <c r="A2424" s="59"/>
    </row>
    <row r="2425" spans="1:1">
      <c r="A2425" s="59"/>
    </row>
    <row r="2426" spans="1:1">
      <c r="A2426" s="59"/>
    </row>
    <row r="2427" spans="1:1">
      <c r="A2427" s="59"/>
    </row>
    <row r="2428" spans="1:1">
      <c r="A2428" s="59"/>
    </row>
    <row r="2429" spans="1:1">
      <c r="A2429" s="59"/>
    </row>
    <row r="2430" spans="1:1">
      <c r="A2430" s="59"/>
    </row>
    <row r="2431" spans="1:1">
      <c r="A2431" s="59"/>
    </row>
    <row r="2432" spans="1:1">
      <c r="A2432" s="59"/>
    </row>
    <row r="2433" spans="1:1">
      <c r="A2433" s="59"/>
    </row>
    <row r="2434" spans="1:1">
      <c r="A2434" s="59"/>
    </row>
    <row r="2435" spans="1:1">
      <c r="A2435" s="59"/>
    </row>
    <row r="2436" spans="1:1">
      <c r="A2436" s="59"/>
    </row>
    <row r="2437" spans="1:1">
      <c r="A2437" s="59"/>
    </row>
    <row r="2438" spans="1:1">
      <c r="A2438" s="59"/>
    </row>
    <row r="2439" spans="1:1">
      <c r="A2439" s="59"/>
    </row>
    <row r="2440" spans="1:1">
      <c r="A2440" s="59"/>
    </row>
    <row r="2441" spans="1:1">
      <c r="A2441" s="59"/>
    </row>
    <row r="2442" spans="1:1">
      <c r="A2442" s="59"/>
    </row>
    <row r="2443" spans="1:1">
      <c r="A2443" s="59"/>
    </row>
    <row r="2444" spans="1:1">
      <c r="A2444" s="59"/>
    </row>
    <row r="2445" spans="1:1">
      <c r="A2445" s="59"/>
    </row>
    <row r="2446" spans="1:1">
      <c r="A2446" s="59"/>
    </row>
    <row r="2447" spans="1:1">
      <c r="A2447" s="59"/>
    </row>
    <row r="2448" spans="1:1">
      <c r="A2448" s="59"/>
    </row>
    <row r="2449" spans="1:1">
      <c r="A2449" s="59"/>
    </row>
    <row r="2450" spans="1:1">
      <c r="A2450" s="59"/>
    </row>
    <row r="2451" spans="1:1">
      <c r="A2451" s="59"/>
    </row>
    <row r="2452" spans="1:1">
      <c r="A2452" s="59"/>
    </row>
    <row r="2453" spans="1:1">
      <c r="A2453" s="59"/>
    </row>
    <row r="2454" spans="1:1">
      <c r="A2454" s="59"/>
    </row>
    <row r="2455" spans="1:1">
      <c r="A2455" s="59"/>
    </row>
    <row r="2456" spans="1:1">
      <c r="A2456" s="59"/>
    </row>
    <row r="2457" spans="1:1">
      <c r="A2457" s="59"/>
    </row>
    <row r="2458" spans="1:1">
      <c r="A2458" s="59"/>
    </row>
    <row r="2459" spans="1:1">
      <c r="A2459" s="59"/>
    </row>
    <row r="2460" spans="1:1">
      <c r="A2460" s="59"/>
    </row>
    <row r="2461" spans="1:1">
      <c r="A2461" s="59"/>
    </row>
    <row r="2462" spans="1:1">
      <c r="A2462" s="59"/>
    </row>
    <row r="2463" spans="1:1">
      <c r="A2463" s="59"/>
    </row>
    <row r="2464" spans="1:1">
      <c r="A2464" s="59"/>
    </row>
    <row r="2465" spans="1:1">
      <c r="A2465" s="59"/>
    </row>
    <row r="2466" spans="1:1">
      <c r="A2466" s="59"/>
    </row>
    <row r="2467" spans="1:1">
      <c r="A2467" s="59"/>
    </row>
    <row r="2468" spans="1:1">
      <c r="A2468" s="59"/>
    </row>
    <row r="2469" spans="1:1">
      <c r="A2469" s="59"/>
    </row>
    <row r="2470" spans="1:1">
      <c r="A2470" s="59"/>
    </row>
    <row r="2471" spans="1:1">
      <c r="A2471" s="59"/>
    </row>
    <row r="2472" spans="1:1">
      <c r="A2472" s="59"/>
    </row>
    <row r="2473" spans="1:1">
      <c r="A2473" s="59"/>
    </row>
    <row r="2474" spans="1:1">
      <c r="A2474" s="59"/>
    </row>
    <row r="2475" spans="1:1">
      <c r="A2475" s="59"/>
    </row>
    <row r="2476" spans="1:1">
      <c r="A2476" s="59"/>
    </row>
    <row r="2477" spans="1:1">
      <c r="A2477" s="59"/>
    </row>
    <row r="2478" spans="1:1">
      <c r="A2478" s="59"/>
    </row>
    <row r="2479" spans="1:1">
      <c r="A2479" s="59"/>
    </row>
    <row r="2480" spans="1:1">
      <c r="A2480" s="59"/>
    </row>
    <row r="2481" spans="1:1">
      <c r="A2481" s="59"/>
    </row>
    <row r="2482" spans="1:1">
      <c r="A2482" s="59"/>
    </row>
    <row r="2483" spans="1:1">
      <c r="A2483" s="59"/>
    </row>
    <row r="2484" spans="1:1">
      <c r="A2484" s="59"/>
    </row>
    <row r="2485" spans="1:1">
      <c r="A2485" s="59"/>
    </row>
    <row r="2486" spans="1:1">
      <c r="A2486" s="59"/>
    </row>
    <row r="2487" spans="1:1">
      <c r="A2487" s="59"/>
    </row>
    <row r="2488" spans="1:1">
      <c r="A2488" s="59"/>
    </row>
    <row r="2489" spans="1:1">
      <c r="A2489" s="59"/>
    </row>
    <row r="2490" spans="1:1">
      <c r="A2490" s="59"/>
    </row>
    <row r="2491" spans="1:1">
      <c r="A2491" s="59"/>
    </row>
    <row r="2492" spans="1:1">
      <c r="A2492" s="59"/>
    </row>
    <row r="2493" spans="1:1">
      <c r="A2493" s="59"/>
    </row>
    <row r="2494" spans="1:1">
      <c r="A2494" s="59"/>
    </row>
    <row r="2495" spans="1:1">
      <c r="A2495" s="59"/>
    </row>
    <row r="2496" spans="1:1">
      <c r="A2496" s="59"/>
    </row>
    <row r="2497" spans="1:1">
      <c r="A2497" s="59"/>
    </row>
    <row r="2498" spans="1:1">
      <c r="A2498" s="59"/>
    </row>
    <row r="2499" spans="1:1">
      <c r="A2499" s="59"/>
    </row>
    <row r="2500" spans="1:1">
      <c r="A2500" s="59"/>
    </row>
    <row r="2501" spans="1:1">
      <c r="A2501" s="59"/>
    </row>
    <row r="2502" spans="1:1">
      <c r="A2502" s="59"/>
    </row>
    <row r="2503" spans="1:1">
      <c r="A2503" s="59"/>
    </row>
    <row r="2504" spans="1:1">
      <c r="A2504" s="59"/>
    </row>
    <row r="2505" spans="1:1">
      <c r="A2505" s="59"/>
    </row>
    <row r="2506" spans="1:1">
      <c r="A2506" s="59"/>
    </row>
    <row r="2507" spans="1:1">
      <c r="A2507" s="59"/>
    </row>
    <row r="2508" spans="1:1">
      <c r="A2508" s="59"/>
    </row>
    <row r="2509" spans="1:1">
      <c r="A2509" s="59"/>
    </row>
    <row r="2510" spans="1:1">
      <c r="A2510" s="59"/>
    </row>
    <row r="2511" spans="1:1">
      <c r="A2511" s="59"/>
    </row>
    <row r="2512" spans="1:1">
      <c r="A2512" s="59"/>
    </row>
    <row r="2513" spans="1:1">
      <c r="A2513" s="59"/>
    </row>
    <row r="2514" spans="1:1">
      <c r="A2514" s="59"/>
    </row>
    <row r="2515" spans="1:1">
      <c r="A2515" s="59"/>
    </row>
    <row r="2516" spans="1:1">
      <c r="A2516" s="59"/>
    </row>
    <row r="2517" spans="1:1">
      <c r="A2517" s="59"/>
    </row>
    <row r="2518" spans="1:1">
      <c r="A2518" s="59"/>
    </row>
    <row r="2519" spans="1:1">
      <c r="A2519" s="59"/>
    </row>
    <row r="2520" spans="1:1">
      <c r="A2520" s="59"/>
    </row>
    <row r="2521" spans="1:1">
      <c r="A2521" s="59"/>
    </row>
    <row r="2522" spans="1:1">
      <c r="A2522" s="59"/>
    </row>
    <row r="2523" spans="1:1">
      <c r="A2523" s="59"/>
    </row>
    <row r="2524" spans="1:1">
      <c r="A2524" s="59"/>
    </row>
    <row r="2525" spans="1:1">
      <c r="A2525" s="59"/>
    </row>
    <row r="2526" spans="1:1">
      <c r="A2526" s="59"/>
    </row>
    <row r="2527" spans="1:1">
      <c r="A2527" s="59"/>
    </row>
    <row r="2528" spans="1:1">
      <c r="A2528" s="59"/>
    </row>
    <row r="2529" spans="1:1">
      <c r="A2529" s="59"/>
    </row>
    <row r="2530" spans="1:1">
      <c r="A2530" s="59"/>
    </row>
    <row r="2531" spans="1:1">
      <c r="A2531" s="59"/>
    </row>
    <row r="2532" spans="1:1">
      <c r="A2532" s="59"/>
    </row>
    <row r="2533" spans="1:1">
      <c r="A2533" s="59"/>
    </row>
    <row r="2534" spans="1:1">
      <c r="A2534" s="59"/>
    </row>
    <row r="2535" spans="1:1">
      <c r="A2535" s="59"/>
    </row>
    <row r="2536" spans="1:1">
      <c r="A2536" s="59"/>
    </row>
    <row r="2537" spans="1:1">
      <c r="A2537" s="59"/>
    </row>
    <row r="2538" spans="1:1">
      <c r="A2538" s="59"/>
    </row>
    <row r="2539" spans="1:1">
      <c r="A2539" s="59"/>
    </row>
    <row r="2540" spans="1:1">
      <c r="A2540" s="59"/>
    </row>
    <row r="2541" spans="1:1">
      <c r="A2541" s="59"/>
    </row>
    <row r="2542" spans="1:1">
      <c r="A2542" s="59"/>
    </row>
    <row r="2543" spans="1:1">
      <c r="A2543" s="59"/>
    </row>
    <row r="2544" spans="1:1">
      <c r="A2544" s="59"/>
    </row>
    <row r="2545" spans="1:1">
      <c r="A2545" s="59"/>
    </row>
    <row r="2546" spans="1:1">
      <c r="A2546" s="59"/>
    </row>
    <row r="2547" spans="1:1">
      <c r="A2547" s="59"/>
    </row>
    <row r="2548" spans="1:1">
      <c r="A2548" s="59"/>
    </row>
    <row r="2549" spans="1:1">
      <c r="A2549" s="59"/>
    </row>
    <row r="2550" spans="1:1">
      <c r="A2550" s="59"/>
    </row>
    <row r="2551" spans="1:1">
      <c r="A2551" s="59"/>
    </row>
    <row r="2552" spans="1:1">
      <c r="A2552" s="59"/>
    </row>
    <row r="2553" spans="1:1">
      <c r="A2553" s="59"/>
    </row>
    <row r="2554" spans="1:1">
      <c r="A2554" s="59"/>
    </row>
    <row r="2555" spans="1:1">
      <c r="A2555" s="59"/>
    </row>
    <row r="2556" spans="1:1">
      <c r="A2556" s="59"/>
    </row>
    <row r="2557" spans="1:1">
      <c r="A2557" s="59"/>
    </row>
    <row r="2558" spans="1:1">
      <c r="A2558" s="59"/>
    </row>
    <row r="2559" spans="1:1">
      <c r="A2559" s="59"/>
    </row>
    <row r="2560" spans="1:1">
      <c r="A2560" s="59"/>
    </row>
    <row r="2561" spans="1:1">
      <c r="A2561" s="59"/>
    </row>
    <row r="2562" spans="1:1">
      <c r="A2562" s="59"/>
    </row>
    <row r="2563" spans="1:1">
      <c r="A2563" s="59"/>
    </row>
    <row r="2564" spans="1:1">
      <c r="A2564" s="59"/>
    </row>
    <row r="2565" spans="1:1">
      <c r="A2565" s="59"/>
    </row>
    <row r="2566" spans="1:1">
      <c r="A2566" s="59"/>
    </row>
    <row r="2567" spans="1:1">
      <c r="A2567" s="59"/>
    </row>
    <row r="2568" spans="1:1">
      <c r="A2568" s="59"/>
    </row>
    <row r="2569" spans="1:1">
      <c r="A2569" s="59"/>
    </row>
    <row r="2570" spans="1:1">
      <c r="A2570" s="59"/>
    </row>
    <row r="2571" spans="1:1">
      <c r="A2571" s="59"/>
    </row>
    <row r="2572" spans="1:1">
      <c r="A2572" s="59"/>
    </row>
    <row r="2573" spans="1:1">
      <c r="A2573" s="59"/>
    </row>
    <row r="2574" spans="1:1">
      <c r="A2574" s="59"/>
    </row>
    <row r="2575" spans="1:1">
      <c r="A2575" s="59"/>
    </row>
    <row r="2576" spans="1:1">
      <c r="A2576" s="59"/>
    </row>
    <row r="2577" spans="1:1">
      <c r="A2577" s="59"/>
    </row>
    <row r="2578" spans="1:1">
      <c r="A2578" s="59"/>
    </row>
    <row r="2579" spans="1:1">
      <c r="A2579" s="59"/>
    </row>
    <row r="2580" spans="1:1">
      <c r="A2580" s="59"/>
    </row>
    <row r="2581" spans="1:1">
      <c r="A2581" s="59"/>
    </row>
    <row r="2582" spans="1:1">
      <c r="A2582" s="59"/>
    </row>
    <row r="2583" spans="1:1">
      <c r="A2583" s="59"/>
    </row>
    <row r="2584" spans="1:1">
      <c r="A2584" s="59"/>
    </row>
    <row r="2585" spans="1:1">
      <c r="A2585" s="59"/>
    </row>
    <row r="2586" spans="1:1">
      <c r="A2586" s="59"/>
    </row>
    <row r="2587" spans="1:1">
      <c r="A2587" s="59"/>
    </row>
    <row r="2588" spans="1:1">
      <c r="A2588" s="59"/>
    </row>
    <row r="2589" spans="1:1">
      <c r="A2589" s="59"/>
    </row>
    <row r="2590" spans="1:1">
      <c r="A2590" s="59"/>
    </row>
    <row r="2591" spans="1:1">
      <c r="A2591" s="59"/>
    </row>
    <row r="2592" spans="1:1">
      <c r="A2592" s="59"/>
    </row>
    <row r="2593" spans="1:1">
      <c r="A2593" s="59"/>
    </row>
    <row r="2594" spans="1:1">
      <c r="A2594" s="59"/>
    </row>
    <row r="2595" spans="1:1">
      <c r="A2595" s="59"/>
    </row>
    <row r="2596" spans="1:1">
      <c r="A2596" s="59"/>
    </row>
    <row r="2597" spans="1:1">
      <c r="A2597" s="59"/>
    </row>
    <row r="2598" spans="1:1">
      <c r="A2598" s="59"/>
    </row>
    <row r="2599" spans="1:1">
      <c r="A2599" s="59"/>
    </row>
    <row r="2600" spans="1:1">
      <c r="A2600" s="59"/>
    </row>
    <row r="2601" spans="1:1">
      <c r="A2601" s="59"/>
    </row>
    <row r="2602" spans="1:1">
      <c r="A2602" s="59"/>
    </row>
    <row r="2603" spans="1:1">
      <c r="A2603" s="59"/>
    </row>
    <row r="2604" spans="1:1">
      <c r="A2604" s="59"/>
    </row>
    <row r="2605" spans="1:1">
      <c r="A2605" s="59"/>
    </row>
    <row r="2606" spans="1:1">
      <c r="A2606" s="59"/>
    </row>
    <row r="2607" spans="1:1">
      <c r="A2607" s="59"/>
    </row>
    <row r="2608" spans="1:1">
      <c r="A2608" s="59"/>
    </row>
    <row r="2609" spans="1:1">
      <c r="A2609" s="59"/>
    </row>
    <row r="2610" spans="1:1">
      <c r="A2610" s="59"/>
    </row>
    <row r="2611" spans="1:1">
      <c r="A2611" s="59"/>
    </row>
    <row r="2612" spans="1:1">
      <c r="A2612" s="59"/>
    </row>
    <row r="2613" spans="1:1">
      <c r="A2613" s="59"/>
    </row>
    <row r="2614" spans="1:1">
      <c r="A2614" s="59"/>
    </row>
    <row r="2615" spans="1:1">
      <c r="A2615" s="59"/>
    </row>
    <row r="2616" spans="1:1">
      <c r="A2616" s="59"/>
    </row>
    <row r="2617" spans="1:1">
      <c r="A2617" s="59"/>
    </row>
    <row r="2618" spans="1:1">
      <c r="A2618" s="59"/>
    </row>
    <row r="2619" spans="1:1">
      <c r="A2619" s="59"/>
    </row>
    <row r="2620" spans="1:1">
      <c r="A2620" s="59"/>
    </row>
    <row r="2621" spans="1:1">
      <c r="A2621" s="59"/>
    </row>
    <row r="2622" spans="1:1">
      <c r="A2622" s="59"/>
    </row>
    <row r="2623" spans="1:1">
      <c r="A2623" s="59"/>
    </row>
    <row r="2624" spans="1:1">
      <c r="A2624" s="59"/>
    </row>
    <row r="2625" spans="1:1">
      <c r="A2625" s="59"/>
    </row>
    <row r="2626" spans="1:1">
      <c r="A2626" s="59"/>
    </row>
    <row r="2627" spans="1:1">
      <c r="A2627" s="59"/>
    </row>
    <row r="2628" spans="1:1">
      <c r="A2628" s="59"/>
    </row>
    <row r="2629" spans="1:1">
      <c r="A2629" s="59"/>
    </row>
    <row r="2630" spans="1:1">
      <c r="A2630" s="59"/>
    </row>
    <row r="2631" spans="1:1">
      <c r="A2631" s="59"/>
    </row>
    <row r="2632" spans="1:1">
      <c r="A2632" s="59"/>
    </row>
    <row r="2633" spans="1:1">
      <c r="A2633" s="59"/>
    </row>
    <row r="2634" spans="1:1">
      <c r="A2634" s="59"/>
    </row>
    <row r="2635" spans="1:1">
      <c r="A2635" s="59"/>
    </row>
    <row r="2636" spans="1:1">
      <c r="A2636" s="59"/>
    </row>
    <row r="2637" spans="1:1">
      <c r="A2637" s="59"/>
    </row>
    <row r="2638" spans="1:1">
      <c r="A2638" s="59"/>
    </row>
    <row r="2639" spans="1:1">
      <c r="A2639" s="59"/>
    </row>
    <row r="2640" spans="1:1">
      <c r="A2640" s="59"/>
    </row>
    <row r="2641" spans="1:1">
      <c r="A2641" s="59"/>
    </row>
    <row r="2642" spans="1:1">
      <c r="A2642" s="59"/>
    </row>
    <row r="2643" spans="1:1">
      <c r="A2643" s="59"/>
    </row>
    <row r="2644" spans="1:1">
      <c r="A2644" s="59"/>
    </row>
    <row r="2645" spans="1:1">
      <c r="A2645" s="59"/>
    </row>
    <row r="2646" spans="1:1">
      <c r="A2646" s="59"/>
    </row>
    <row r="2647" spans="1:1">
      <c r="A2647" s="59"/>
    </row>
    <row r="2648" spans="1:1">
      <c r="A2648" s="59"/>
    </row>
    <row r="2649" spans="1:1">
      <c r="A2649" s="59"/>
    </row>
    <row r="2650" spans="1:1">
      <c r="A2650" s="59"/>
    </row>
    <row r="2651" spans="1:1">
      <c r="A2651" s="59"/>
    </row>
    <row r="2652" spans="1:1">
      <c r="A2652" s="59"/>
    </row>
    <row r="2653" spans="1:1">
      <c r="A2653" s="59"/>
    </row>
    <row r="2654" spans="1:1">
      <c r="A2654" s="59"/>
    </row>
    <row r="2655" spans="1:1">
      <c r="A2655" s="59"/>
    </row>
    <row r="2656" spans="1:1">
      <c r="A2656" s="59"/>
    </row>
    <row r="2657" spans="1:1">
      <c r="A2657" s="59"/>
    </row>
    <row r="2658" spans="1:1">
      <c r="A2658" s="59"/>
    </row>
    <row r="2659" spans="1:1">
      <c r="A2659" s="59"/>
    </row>
    <row r="2660" spans="1:1">
      <c r="A2660" s="59"/>
    </row>
    <row r="2661" spans="1:1">
      <c r="A2661" s="59"/>
    </row>
    <row r="2662" spans="1:1">
      <c r="A2662" s="59"/>
    </row>
    <row r="2663" spans="1:1">
      <c r="A2663" s="59"/>
    </row>
    <row r="2664" spans="1:1">
      <c r="A2664" s="59"/>
    </row>
    <row r="2665" spans="1:1">
      <c r="A2665" s="59"/>
    </row>
    <row r="2666" spans="1:1">
      <c r="A2666" s="59"/>
    </row>
    <row r="2667" spans="1:1">
      <c r="A2667" s="59"/>
    </row>
    <row r="2668" spans="1:1">
      <c r="A2668" s="59"/>
    </row>
    <row r="2669" spans="1:1">
      <c r="A2669" s="59"/>
    </row>
    <row r="2670" spans="1:1">
      <c r="A2670" s="59"/>
    </row>
    <row r="2671" spans="1:1">
      <c r="A2671" s="59"/>
    </row>
    <row r="2672" spans="1:1">
      <c r="A2672" s="59"/>
    </row>
    <row r="2673" spans="1:1">
      <c r="A2673" s="59"/>
    </row>
    <row r="2674" spans="1:1">
      <c r="A2674" s="59"/>
    </row>
    <row r="2675" spans="1:1">
      <c r="A2675" s="59"/>
    </row>
    <row r="2676" spans="1:1">
      <c r="A2676" s="59"/>
    </row>
    <row r="2677" spans="1:1">
      <c r="A2677" s="59"/>
    </row>
    <row r="2678" spans="1:1">
      <c r="A2678" s="59"/>
    </row>
    <row r="2679" spans="1:1">
      <c r="A2679" s="59"/>
    </row>
    <row r="2680" spans="1:1">
      <c r="A2680" s="59"/>
    </row>
    <row r="2681" spans="1:1">
      <c r="A2681" s="59"/>
    </row>
    <row r="2682" spans="1:1">
      <c r="A2682" s="59"/>
    </row>
    <row r="2683" spans="1:1">
      <c r="A2683" s="59"/>
    </row>
    <row r="2684" spans="1:1">
      <c r="A2684" s="59"/>
    </row>
    <row r="2685" spans="1:1">
      <c r="A2685" s="59"/>
    </row>
    <row r="2686" spans="1:1">
      <c r="A2686" s="59"/>
    </row>
    <row r="2687" spans="1:1">
      <c r="A2687" s="59"/>
    </row>
    <row r="2688" spans="1:1">
      <c r="A2688" s="59"/>
    </row>
    <row r="2689" spans="1:1">
      <c r="A2689" s="59"/>
    </row>
    <row r="2690" spans="1:1">
      <c r="A2690" s="59"/>
    </row>
    <row r="2691" spans="1:1">
      <c r="A2691" s="59"/>
    </row>
    <row r="2692" spans="1:1">
      <c r="A2692" s="59"/>
    </row>
    <row r="2693" spans="1:1">
      <c r="A2693" s="59"/>
    </row>
    <row r="2694" spans="1:1">
      <c r="A2694" s="59"/>
    </row>
    <row r="2695" spans="1:1">
      <c r="A2695" s="59"/>
    </row>
    <row r="2696" spans="1:1">
      <c r="A2696" s="59"/>
    </row>
    <row r="2697" spans="1:1">
      <c r="A2697" s="59"/>
    </row>
    <row r="2698" spans="1:1">
      <c r="A2698" s="59"/>
    </row>
    <row r="2699" spans="1:1">
      <c r="A2699" s="59"/>
    </row>
    <row r="2700" spans="1:1">
      <c r="A2700" s="59"/>
    </row>
    <row r="2701" spans="1:1">
      <c r="A2701" s="59"/>
    </row>
    <row r="2702" spans="1:1">
      <c r="A2702" s="59"/>
    </row>
    <row r="2703" spans="1:1">
      <c r="A2703" s="59"/>
    </row>
    <row r="2704" spans="1:1">
      <c r="A2704" s="59"/>
    </row>
    <row r="2705" spans="1:1">
      <c r="A2705" s="59"/>
    </row>
    <row r="2706" spans="1:1">
      <c r="A2706" s="59"/>
    </row>
    <row r="2707" spans="1:1">
      <c r="A2707" s="59"/>
    </row>
    <row r="2708" spans="1:1">
      <c r="A2708" s="59"/>
    </row>
    <row r="2709" spans="1:1">
      <c r="A2709" s="59"/>
    </row>
    <row r="2710" spans="1:1">
      <c r="A2710" s="59"/>
    </row>
    <row r="2711" spans="1:1">
      <c r="A2711" s="59"/>
    </row>
    <row r="2712" spans="1:1">
      <c r="A2712" s="59"/>
    </row>
    <row r="2713" spans="1:1">
      <c r="A2713" s="59"/>
    </row>
    <row r="2714" spans="1:1">
      <c r="A2714" s="59"/>
    </row>
    <row r="2715" spans="1:1">
      <c r="A2715" s="59"/>
    </row>
    <row r="2716" spans="1:1">
      <c r="A2716" s="59"/>
    </row>
    <row r="2717" spans="1:1">
      <c r="A2717" s="59"/>
    </row>
    <row r="2718" spans="1:1">
      <c r="A2718" s="59"/>
    </row>
    <row r="2719" spans="1:1">
      <c r="A2719" s="59"/>
    </row>
    <row r="2720" spans="1:1">
      <c r="A2720" s="59"/>
    </row>
    <row r="2721" spans="1:1">
      <c r="A2721" s="59"/>
    </row>
    <row r="2722" spans="1:1">
      <c r="A2722" s="59"/>
    </row>
    <row r="2723" spans="1:1">
      <c r="A2723" s="59"/>
    </row>
    <row r="2724" spans="1:1">
      <c r="A2724" s="59"/>
    </row>
    <row r="2725" spans="1:1">
      <c r="A2725" s="59"/>
    </row>
    <row r="2726" spans="1:1">
      <c r="A2726" s="59"/>
    </row>
    <row r="2727" spans="1:1">
      <c r="A2727" s="59"/>
    </row>
    <row r="2728" spans="1:1">
      <c r="A2728" s="59"/>
    </row>
    <row r="2729" spans="1:1">
      <c r="A2729" s="59"/>
    </row>
    <row r="2730" spans="1:1">
      <c r="A2730" s="59"/>
    </row>
    <row r="2731" spans="1:1">
      <c r="A2731" s="59"/>
    </row>
    <row r="2732" spans="1:1">
      <c r="A2732" s="59"/>
    </row>
    <row r="2733" spans="1:1">
      <c r="A2733" s="59"/>
    </row>
    <row r="2734" spans="1:1">
      <c r="A2734" s="59"/>
    </row>
    <row r="2735" spans="1:1">
      <c r="A2735" s="59"/>
    </row>
    <row r="2736" spans="1:1">
      <c r="A2736" s="59"/>
    </row>
    <row r="2737" spans="1:1">
      <c r="A2737" s="59"/>
    </row>
    <row r="2738" spans="1:1">
      <c r="A2738" s="59"/>
    </row>
    <row r="2739" spans="1:1">
      <c r="A2739" s="59"/>
    </row>
    <row r="2740" spans="1:1">
      <c r="A2740" s="59"/>
    </row>
    <row r="2741" spans="1:1">
      <c r="A2741" s="59"/>
    </row>
    <row r="2742" spans="1:1">
      <c r="A2742" s="59"/>
    </row>
    <row r="2743" spans="1:1">
      <c r="A2743" s="59"/>
    </row>
    <row r="2744" spans="1:1">
      <c r="A2744" s="59"/>
    </row>
    <row r="2745" spans="1:1">
      <c r="A2745" s="59"/>
    </row>
    <row r="2746" spans="1:1">
      <c r="A2746" s="59"/>
    </row>
    <row r="2747" spans="1:1">
      <c r="A2747" s="59"/>
    </row>
    <row r="2748" spans="1:1">
      <c r="A2748" s="59"/>
    </row>
    <row r="2749" spans="1:1">
      <c r="A2749" s="59"/>
    </row>
    <row r="2750" spans="1:1">
      <c r="A2750" s="59"/>
    </row>
    <row r="2751" spans="1:1">
      <c r="A2751" s="59"/>
    </row>
    <row r="2752" spans="1:1">
      <c r="A2752" s="59"/>
    </row>
    <row r="2753" spans="1:1">
      <c r="A2753" s="59"/>
    </row>
    <row r="2754" spans="1:1">
      <c r="A2754" s="59"/>
    </row>
    <row r="2755" spans="1:1">
      <c r="A2755" s="59"/>
    </row>
    <row r="2756" spans="1:1">
      <c r="A2756" s="59"/>
    </row>
    <row r="2757" spans="1:1">
      <c r="A2757" s="59"/>
    </row>
    <row r="2758" spans="1:1">
      <c r="A2758" s="59"/>
    </row>
    <row r="2759" spans="1:1">
      <c r="A2759" s="59"/>
    </row>
    <row r="2760" spans="1:1">
      <c r="A2760" s="59"/>
    </row>
    <row r="2761" spans="1:1">
      <c r="A2761" s="59"/>
    </row>
    <row r="2762" spans="1:1">
      <c r="A2762" s="59"/>
    </row>
    <row r="2763" spans="1:1">
      <c r="A2763" s="59"/>
    </row>
    <row r="2764" spans="1:1">
      <c r="A2764" s="59"/>
    </row>
    <row r="2765" spans="1:1">
      <c r="A2765" s="59"/>
    </row>
    <row r="2766" spans="1:1">
      <c r="A2766" s="59"/>
    </row>
    <row r="2767" spans="1:1">
      <c r="A2767" s="59"/>
    </row>
    <row r="2768" spans="1:1">
      <c r="A2768" s="59"/>
    </row>
    <row r="2769" spans="1:1">
      <c r="A2769" s="59"/>
    </row>
    <row r="2770" spans="1:1">
      <c r="A2770" s="59"/>
    </row>
    <row r="2771" spans="1:1">
      <c r="A2771" s="59"/>
    </row>
    <row r="2772" spans="1:1">
      <c r="A2772" s="59"/>
    </row>
    <row r="2773" spans="1:1">
      <c r="A2773" s="59"/>
    </row>
    <row r="2774" spans="1:1">
      <c r="A2774" s="59"/>
    </row>
    <row r="2775" spans="1:1">
      <c r="A2775" s="59"/>
    </row>
    <row r="2776" spans="1:1">
      <c r="A2776" s="59"/>
    </row>
    <row r="2777" spans="1:1">
      <c r="A2777" s="59"/>
    </row>
    <row r="2778" spans="1:1">
      <c r="A2778" s="59"/>
    </row>
    <row r="2779" spans="1:1">
      <c r="A2779" s="59"/>
    </row>
    <row r="2780" spans="1:1">
      <c r="A2780" s="59"/>
    </row>
    <row r="2781" spans="1:1">
      <c r="A2781" s="59"/>
    </row>
    <row r="2782" spans="1:1">
      <c r="A2782" s="59"/>
    </row>
    <row r="2783" spans="1:1">
      <c r="A2783" s="59"/>
    </row>
    <row r="2784" spans="1:1">
      <c r="A2784" s="59"/>
    </row>
    <row r="2785" spans="1:1">
      <c r="A2785" s="59"/>
    </row>
    <row r="2786" spans="1:1">
      <c r="A2786" s="59"/>
    </row>
    <row r="2787" spans="1:1">
      <c r="A2787" s="59"/>
    </row>
    <row r="2788" spans="1:1">
      <c r="A2788" s="59"/>
    </row>
    <row r="2789" spans="1:1">
      <c r="A2789" s="59"/>
    </row>
    <row r="2790" spans="1:1">
      <c r="A2790" s="59"/>
    </row>
    <row r="2791" spans="1:1">
      <c r="A2791" s="59"/>
    </row>
    <row r="2792" spans="1:1">
      <c r="A2792" s="59"/>
    </row>
    <row r="2793" spans="1:1">
      <c r="A2793" s="59"/>
    </row>
    <row r="2794" spans="1:1">
      <c r="A2794" s="59"/>
    </row>
    <row r="2795" spans="1:1">
      <c r="A2795" s="59"/>
    </row>
    <row r="2796" spans="1:1">
      <c r="A2796" s="59"/>
    </row>
    <row r="2797" spans="1:1">
      <c r="A2797" s="59"/>
    </row>
    <row r="2798" spans="1:1">
      <c r="A2798" s="59"/>
    </row>
    <row r="2799" spans="1:1">
      <c r="A2799" s="59"/>
    </row>
    <row r="2800" spans="1:1">
      <c r="A2800" s="59"/>
    </row>
    <row r="2801" spans="1:1">
      <c r="A2801" s="59"/>
    </row>
    <row r="2802" spans="1:1">
      <c r="A2802" s="59"/>
    </row>
    <row r="2803" spans="1:1">
      <c r="A2803" s="59"/>
    </row>
    <row r="2804" spans="1:1">
      <c r="A2804" s="59"/>
    </row>
    <row r="2805" spans="1:1">
      <c r="A2805" s="59"/>
    </row>
    <row r="2806" spans="1:1">
      <c r="A2806" s="59"/>
    </row>
    <row r="2807" spans="1:1">
      <c r="A2807" s="59"/>
    </row>
    <row r="2808" spans="1:1">
      <c r="A2808" s="59"/>
    </row>
    <row r="2809" spans="1:1">
      <c r="A2809" s="59"/>
    </row>
    <row r="2810" spans="1:1">
      <c r="A2810" s="59"/>
    </row>
    <row r="2811" spans="1:1">
      <c r="A2811" s="59"/>
    </row>
    <row r="2812" spans="1:1">
      <c r="A2812" s="59"/>
    </row>
    <row r="2813" spans="1:1">
      <c r="A2813" s="59"/>
    </row>
    <row r="2814" spans="1:1">
      <c r="A2814" s="59"/>
    </row>
    <row r="2815" spans="1:1">
      <c r="A2815" s="59"/>
    </row>
    <row r="2816" spans="1:1">
      <c r="A2816" s="59"/>
    </row>
    <row r="2817" spans="1:1">
      <c r="A2817" s="59"/>
    </row>
    <row r="2818" spans="1:1">
      <c r="A2818" s="59"/>
    </row>
    <row r="2819" spans="1:1">
      <c r="A2819" s="59"/>
    </row>
    <row r="2820" spans="1:1">
      <c r="A2820" s="59"/>
    </row>
    <row r="2821" spans="1:1">
      <c r="A2821" s="59"/>
    </row>
    <row r="2822" spans="1:1">
      <c r="A2822" s="59"/>
    </row>
    <row r="2823" spans="1:1">
      <c r="A2823" s="59"/>
    </row>
    <row r="2824" spans="1:1">
      <c r="A2824" s="59"/>
    </row>
    <row r="2825" spans="1:1">
      <c r="A2825" s="59"/>
    </row>
    <row r="2826" spans="1:1">
      <c r="A2826" s="59"/>
    </row>
    <row r="2827" spans="1:1">
      <c r="A2827" s="59"/>
    </row>
    <row r="2828" spans="1:1">
      <c r="A2828" s="59"/>
    </row>
    <row r="2829" spans="1:1">
      <c r="A2829" s="59"/>
    </row>
    <row r="2830" spans="1:1">
      <c r="A2830" s="59"/>
    </row>
    <row r="2831" spans="1:1">
      <c r="A2831" s="59"/>
    </row>
    <row r="2832" spans="1:1">
      <c r="A2832" s="59"/>
    </row>
    <row r="2833" spans="1:1">
      <c r="A2833" s="59"/>
    </row>
    <row r="2834" spans="1:1">
      <c r="A2834" s="59"/>
    </row>
    <row r="2835" spans="1:1">
      <c r="A2835" s="59"/>
    </row>
    <row r="2836" spans="1:1">
      <c r="A2836" s="59"/>
    </row>
    <row r="2837" spans="1:1">
      <c r="A2837" s="59"/>
    </row>
    <row r="2838" spans="1:1">
      <c r="A2838" s="59"/>
    </row>
    <row r="2839" spans="1:1">
      <c r="A2839" s="59"/>
    </row>
    <row r="2840" spans="1:1">
      <c r="A2840" s="59"/>
    </row>
    <row r="2841" spans="1:1">
      <c r="A2841" s="59"/>
    </row>
    <row r="2842" spans="1:1">
      <c r="A2842" s="59"/>
    </row>
    <row r="2843" spans="1:1">
      <c r="A2843" s="59"/>
    </row>
    <row r="2844" spans="1:1">
      <c r="A2844" s="59"/>
    </row>
    <row r="2845" spans="1:1">
      <c r="A2845" s="59"/>
    </row>
    <row r="2846" spans="1:1">
      <c r="A2846" s="59"/>
    </row>
    <row r="2847" spans="1:1">
      <c r="A2847" s="59"/>
    </row>
    <row r="2848" spans="1:1">
      <c r="A2848" s="59"/>
    </row>
    <row r="2849" spans="1:1">
      <c r="A2849" s="59"/>
    </row>
    <row r="2850" spans="1:1">
      <c r="A2850" s="59"/>
    </row>
    <row r="2851" spans="1:1">
      <c r="A2851" s="59"/>
    </row>
    <row r="2852" spans="1:1">
      <c r="A2852" s="59"/>
    </row>
    <row r="2853" spans="1:1">
      <c r="A2853" s="59"/>
    </row>
    <row r="2854" spans="1:1">
      <c r="A2854" s="59"/>
    </row>
    <row r="2855" spans="1:1">
      <c r="A2855" s="59"/>
    </row>
    <row r="2856" spans="1:1">
      <c r="A2856" s="59"/>
    </row>
    <row r="2857" spans="1:1">
      <c r="A2857" s="59"/>
    </row>
    <row r="2858" spans="1:1">
      <c r="A2858" s="59"/>
    </row>
    <row r="2859" spans="1:1">
      <c r="A2859" s="59"/>
    </row>
    <row r="2860" spans="1:1">
      <c r="A2860" s="59"/>
    </row>
    <row r="2861" spans="1:1">
      <c r="A2861" s="59"/>
    </row>
    <row r="2862" spans="1:1">
      <c r="A2862" s="59"/>
    </row>
    <row r="2863" spans="1:1">
      <c r="A2863" s="59"/>
    </row>
    <row r="2864" spans="1:1">
      <c r="A2864" s="59"/>
    </row>
    <row r="2865" spans="1:1">
      <c r="A2865" s="59"/>
    </row>
    <row r="2866" spans="1:1">
      <c r="A2866" s="59"/>
    </row>
    <row r="2867" spans="1:1">
      <c r="A2867" s="59"/>
    </row>
    <row r="2868" spans="1:1">
      <c r="A2868" s="59"/>
    </row>
    <row r="2869" spans="1:1">
      <c r="A2869" s="59"/>
    </row>
    <row r="2870" spans="1:1">
      <c r="A2870" s="59"/>
    </row>
    <row r="2871" spans="1:1">
      <c r="A2871" s="59"/>
    </row>
    <row r="2872" spans="1:1">
      <c r="A2872" s="59"/>
    </row>
    <row r="2873" spans="1:1">
      <c r="A2873" s="59"/>
    </row>
    <row r="2874" spans="1:1">
      <c r="A2874" s="59"/>
    </row>
    <row r="2875" spans="1:1">
      <c r="A2875" s="59"/>
    </row>
    <row r="2876" spans="1:1">
      <c r="A2876" s="59"/>
    </row>
    <row r="2877" spans="1:1">
      <c r="A2877" s="59"/>
    </row>
    <row r="2878" spans="1:1">
      <c r="A2878" s="59"/>
    </row>
    <row r="2879" spans="1:1">
      <c r="A2879" s="59"/>
    </row>
    <row r="2880" spans="1:1">
      <c r="A2880" s="59"/>
    </row>
    <row r="2881" spans="1:1">
      <c r="A2881" s="59"/>
    </row>
    <row r="2882" spans="1:1">
      <c r="A2882" s="59"/>
    </row>
    <row r="2883" spans="1:1">
      <c r="A2883" s="59"/>
    </row>
    <row r="2884" spans="1:1">
      <c r="A2884" s="59"/>
    </row>
    <row r="2885" spans="1:1">
      <c r="A2885" s="59"/>
    </row>
    <row r="2886" spans="1:1">
      <c r="A2886" s="59"/>
    </row>
    <row r="2887" spans="1:1">
      <c r="A2887" s="59"/>
    </row>
    <row r="2888" spans="1:1">
      <c r="A2888" s="59"/>
    </row>
    <row r="2889" spans="1:1">
      <c r="A2889" s="59"/>
    </row>
    <row r="2890" spans="1:1">
      <c r="A2890" s="59"/>
    </row>
    <row r="2891" spans="1:1">
      <c r="A2891" s="59"/>
    </row>
    <row r="2892" spans="1:1">
      <c r="A2892" s="59"/>
    </row>
    <row r="2893" spans="1:1">
      <c r="A2893" s="59"/>
    </row>
    <row r="2894" spans="1:1">
      <c r="A2894" s="59"/>
    </row>
    <row r="2895" spans="1:1">
      <c r="A2895" s="59"/>
    </row>
    <row r="2896" spans="1:1">
      <c r="A2896" s="59"/>
    </row>
    <row r="2897" spans="1:1">
      <c r="A2897" s="59"/>
    </row>
    <row r="2898" spans="1:1">
      <c r="A2898" s="59"/>
    </row>
    <row r="2899" spans="1:1">
      <c r="A2899" s="59"/>
    </row>
    <row r="2900" spans="1:1">
      <c r="A2900" s="59"/>
    </row>
    <row r="2901" spans="1:1">
      <c r="A2901" s="59"/>
    </row>
    <row r="2902" spans="1:1">
      <c r="A2902" s="59"/>
    </row>
    <row r="2903" spans="1:1">
      <c r="A2903" s="59"/>
    </row>
    <row r="2904" spans="1:1">
      <c r="A2904" s="59"/>
    </row>
    <row r="2905" spans="1:1">
      <c r="A2905" s="59"/>
    </row>
    <row r="2906" spans="1:1">
      <c r="A2906" s="59"/>
    </row>
    <row r="2907" spans="1:1">
      <c r="A2907" s="59"/>
    </row>
    <row r="2908" spans="1:1">
      <c r="A2908" s="59"/>
    </row>
    <row r="2909" spans="1:1">
      <c r="A2909" s="59"/>
    </row>
    <row r="2910" spans="1:1">
      <c r="A2910" s="59"/>
    </row>
    <row r="2911" spans="1:1">
      <c r="A2911" s="59"/>
    </row>
    <row r="2912" spans="1:1">
      <c r="A2912" s="59"/>
    </row>
    <row r="2913" spans="1:1">
      <c r="A2913" s="59"/>
    </row>
    <row r="2914" spans="1:1">
      <c r="A2914" s="59"/>
    </row>
    <row r="2915" spans="1:1">
      <c r="A2915" s="59"/>
    </row>
    <row r="2916" spans="1:1">
      <c r="A2916" s="59"/>
    </row>
    <row r="2917" spans="1:1">
      <c r="A2917" s="59"/>
    </row>
    <row r="2918" spans="1:1">
      <c r="A2918" s="59"/>
    </row>
    <row r="2919" spans="1:1">
      <c r="A2919" s="59"/>
    </row>
    <row r="2920" spans="1:1">
      <c r="A2920" s="59"/>
    </row>
    <row r="2921" spans="1:1">
      <c r="A2921" s="59"/>
    </row>
    <row r="2922" spans="1:1">
      <c r="A2922" s="59"/>
    </row>
    <row r="2923" spans="1:1">
      <c r="A2923" s="59"/>
    </row>
    <row r="2924" spans="1:1">
      <c r="A2924" s="59"/>
    </row>
    <row r="2925" spans="1:1">
      <c r="A2925" s="59"/>
    </row>
    <row r="2926" spans="1:1">
      <c r="A2926" s="59"/>
    </row>
    <row r="2927" spans="1:1">
      <c r="A2927" s="59"/>
    </row>
    <row r="2928" spans="1:1">
      <c r="A2928" s="59"/>
    </row>
    <row r="2929" spans="1:1">
      <c r="A2929" s="59"/>
    </row>
    <row r="2930" spans="1:1">
      <c r="A2930" s="59"/>
    </row>
    <row r="2931" spans="1:1">
      <c r="A2931" s="59"/>
    </row>
    <row r="2932" spans="1:1">
      <c r="A2932" s="59"/>
    </row>
    <row r="2933" spans="1:1">
      <c r="A2933" s="59"/>
    </row>
    <row r="2934" spans="1:1">
      <c r="A2934" s="59"/>
    </row>
    <row r="2935" spans="1:1">
      <c r="A2935" s="59"/>
    </row>
    <row r="2936" spans="1:1">
      <c r="A2936" s="59"/>
    </row>
    <row r="2937" spans="1:1">
      <c r="A2937" s="59"/>
    </row>
    <row r="2938" spans="1:1">
      <c r="A2938" s="59"/>
    </row>
    <row r="2939" spans="1:1">
      <c r="A2939" s="59"/>
    </row>
    <row r="2940" spans="1:1">
      <c r="A2940" s="59"/>
    </row>
    <row r="2941" spans="1:1">
      <c r="A2941" s="59"/>
    </row>
    <row r="2942" spans="1:1">
      <c r="A2942" s="59"/>
    </row>
    <row r="2943" spans="1:1">
      <c r="A2943" s="59"/>
    </row>
    <row r="2944" spans="1:1">
      <c r="A2944" s="59"/>
    </row>
    <row r="2945" spans="1:1">
      <c r="A2945" s="59"/>
    </row>
    <row r="2946" spans="1:1">
      <c r="A2946" s="59"/>
    </row>
    <row r="2947" spans="1:1">
      <c r="A2947" s="59"/>
    </row>
    <row r="2948" spans="1:1">
      <c r="A2948" s="59"/>
    </row>
    <row r="2949" spans="1:1">
      <c r="A2949" s="59"/>
    </row>
    <row r="2950" spans="1:1">
      <c r="A2950" s="59"/>
    </row>
    <row r="2951" spans="1:1">
      <c r="A2951" s="59"/>
    </row>
    <row r="2952" spans="1:1">
      <c r="A2952" s="59"/>
    </row>
    <row r="2953" spans="1:1">
      <c r="A2953" s="59"/>
    </row>
    <row r="2954" spans="1:1">
      <c r="A2954" s="59"/>
    </row>
    <row r="2955" spans="1:1">
      <c r="A2955" s="59"/>
    </row>
    <row r="2956" spans="1:1">
      <c r="A2956" s="59"/>
    </row>
    <row r="2957" spans="1:1">
      <c r="A2957" s="59"/>
    </row>
    <row r="2958" spans="1:1">
      <c r="A2958" s="59"/>
    </row>
    <row r="2959" spans="1:1">
      <c r="A2959" s="59"/>
    </row>
    <row r="2960" spans="1:1">
      <c r="A2960" s="59"/>
    </row>
    <row r="2961" spans="1:1">
      <c r="A2961" s="59"/>
    </row>
    <row r="2962" spans="1:1">
      <c r="A2962" s="59"/>
    </row>
    <row r="2963" spans="1:1">
      <c r="A2963" s="59"/>
    </row>
    <row r="2964" spans="1:1">
      <c r="A2964" s="59"/>
    </row>
    <row r="2965" spans="1:1">
      <c r="A2965" s="59"/>
    </row>
    <row r="2966" spans="1:1">
      <c r="A2966" s="59"/>
    </row>
    <row r="2967" spans="1:1">
      <c r="A2967" s="59"/>
    </row>
    <row r="2968" spans="1:1">
      <c r="A2968" s="59"/>
    </row>
    <row r="2969" spans="1:1">
      <c r="A2969" s="59"/>
    </row>
    <row r="2970" spans="1:1">
      <c r="A2970" s="59"/>
    </row>
    <row r="2971" spans="1:1">
      <c r="A2971" s="59"/>
    </row>
    <row r="2972" spans="1:1">
      <c r="A2972" s="59"/>
    </row>
    <row r="2973" spans="1:1">
      <c r="A2973" s="59"/>
    </row>
    <row r="2974" spans="1:1">
      <c r="A2974" s="59"/>
    </row>
    <row r="2975" spans="1:1">
      <c r="A2975" s="59"/>
    </row>
    <row r="2976" spans="1:1">
      <c r="A2976" s="59"/>
    </row>
    <row r="2977" spans="1:1">
      <c r="A2977" s="59"/>
    </row>
    <row r="2978" spans="1:1">
      <c r="A2978" s="59"/>
    </row>
    <row r="2979" spans="1:1">
      <c r="A2979" s="59"/>
    </row>
    <row r="2980" spans="1:1">
      <c r="A2980" s="59"/>
    </row>
    <row r="2981" spans="1:1">
      <c r="A2981" s="59"/>
    </row>
    <row r="2982" spans="1:1">
      <c r="A2982" s="59"/>
    </row>
    <row r="2983" spans="1:1">
      <c r="A2983" s="59"/>
    </row>
    <row r="2984" spans="1:1">
      <c r="A2984" s="59"/>
    </row>
    <row r="2985" spans="1:1">
      <c r="A2985" s="59"/>
    </row>
    <row r="2986" spans="1:1">
      <c r="A2986" s="59"/>
    </row>
    <row r="2987" spans="1:1">
      <c r="A2987" s="59"/>
    </row>
    <row r="2988" spans="1:1">
      <c r="A2988" s="59"/>
    </row>
    <row r="2989" spans="1:1">
      <c r="A2989" s="59"/>
    </row>
    <row r="2990" spans="1:1">
      <c r="A2990" s="59"/>
    </row>
    <row r="2991" spans="1:1">
      <c r="A2991" s="59"/>
    </row>
    <row r="2992" spans="1:1">
      <c r="A2992" s="59"/>
    </row>
    <row r="2993" spans="1:1">
      <c r="A2993" s="59"/>
    </row>
    <row r="2994" spans="1:1">
      <c r="A2994" s="59"/>
    </row>
    <row r="2995" spans="1:1">
      <c r="A2995" s="59"/>
    </row>
    <row r="2996" spans="1:1">
      <c r="A2996" s="59"/>
    </row>
    <row r="2997" spans="1:1">
      <c r="A2997" s="59"/>
    </row>
    <row r="2998" spans="1:1">
      <c r="A2998" s="59"/>
    </row>
    <row r="2999" spans="1:1">
      <c r="A2999" s="59"/>
    </row>
    <row r="3000" spans="1:1">
      <c r="A3000" s="59"/>
    </row>
    <row r="3001" spans="1:1">
      <c r="A3001" s="59"/>
    </row>
    <row r="3002" spans="1:1">
      <c r="A3002" s="59"/>
    </row>
    <row r="3003" spans="1:1">
      <c r="A3003" s="59"/>
    </row>
    <row r="3004" spans="1:1">
      <c r="A3004" s="59"/>
    </row>
    <row r="3005" spans="1:1">
      <c r="A3005" s="59"/>
    </row>
    <row r="3006" spans="1:1">
      <c r="A3006" s="59"/>
    </row>
    <row r="3007" spans="1:1">
      <c r="A3007" s="59"/>
    </row>
    <row r="3008" spans="1:1">
      <c r="A3008" s="59"/>
    </row>
    <row r="3009" spans="1:1">
      <c r="A3009" s="59"/>
    </row>
    <row r="3010" spans="1:1">
      <c r="A3010" s="59"/>
    </row>
    <row r="3011" spans="1:1">
      <c r="A3011" s="59"/>
    </row>
    <row r="3012" spans="1:1">
      <c r="A3012" s="59"/>
    </row>
    <row r="3013" spans="1:1">
      <c r="A3013" s="59"/>
    </row>
    <row r="3014" spans="1:1">
      <c r="A3014" s="59"/>
    </row>
    <row r="3015" spans="1:1">
      <c r="A3015" s="59"/>
    </row>
    <row r="3016" spans="1:1">
      <c r="A3016" s="59"/>
    </row>
    <row r="3017" spans="1:1">
      <c r="A3017" s="59"/>
    </row>
    <row r="3018" spans="1:1">
      <c r="A3018" s="59"/>
    </row>
    <row r="3019" spans="1:1">
      <c r="A3019" s="59"/>
    </row>
    <row r="3020" spans="1:1">
      <c r="A3020" s="59"/>
    </row>
    <row r="3021" spans="1:1">
      <c r="A3021" s="59"/>
    </row>
    <row r="3022" spans="1:1">
      <c r="A3022" s="59"/>
    </row>
    <row r="3023" spans="1:1">
      <c r="A3023" s="59"/>
    </row>
    <row r="3024" spans="1:1">
      <c r="A3024" s="59"/>
    </row>
    <row r="3025" spans="1:1">
      <c r="A3025" s="59"/>
    </row>
    <row r="3026" spans="1:1">
      <c r="A3026" s="59"/>
    </row>
    <row r="3027" spans="1:1">
      <c r="A3027" s="59"/>
    </row>
    <row r="3028" spans="1:1">
      <c r="A3028" s="59"/>
    </row>
    <row r="3029" spans="1:1">
      <c r="A3029" s="59"/>
    </row>
    <row r="3030" spans="1:1">
      <c r="A3030" s="59"/>
    </row>
    <row r="3031" spans="1:1">
      <c r="A3031" s="59"/>
    </row>
    <row r="3032" spans="1:1">
      <c r="A3032" s="59"/>
    </row>
    <row r="3033" spans="1:1">
      <c r="A3033" s="59"/>
    </row>
    <row r="3034" spans="1:1">
      <c r="A3034" s="59"/>
    </row>
    <row r="3035" spans="1:1">
      <c r="A3035" s="59"/>
    </row>
    <row r="3036" spans="1:1">
      <c r="A3036" s="59"/>
    </row>
    <row r="3037" spans="1:1">
      <c r="A3037" s="59"/>
    </row>
    <row r="3038" spans="1:1">
      <c r="A3038" s="59"/>
    </row>
    <row r="3039" spans="1:1">
      <c r="A3039" s="59"/>
    </row>
    <row r="3040" spans="1:1">
      <c r="A3040" s="59"/>
    </row>
    <row r="3041" spans="1:1">
      <c r="A3041" s="59"/>
    </row>
    <row r="3042" spans="1:1">
      <c r="A3042" s="59"/>
    </row>
    <row r="3043" spans="1:1">
      <c r="A3043" s="59"/>
    </row>
    <row r="3044" spans="1:1">
      <c r="A3044" s="59"/>
    </row>
    <row r="3045" spans="1:1">
      <c r="A3045" s="59"/>
    </row>
    <row r="3046" spans="1:1">
      <c r="A3046" s="59"/>
    </row>
    <row r="3047" spans="1:1">
      <c r="A3047" s="59"/>
    </row>
    <row r="3048" spans="1:1">
      <c r="A3048" s="59"/>
    </row>
    <row r="3049" spans="1:1">
      <c r="A3049" s="59"/>
    </row>
    <row r="3050" spans="1:1">
      <c r="A3050" s="59"/>
    </row>
    <row r="3051" spans="1:1">
      <c r="A3051" s="59"/>
    </row>
    <row r="3052" spans="1:1">
      <c r="A3052" s="59"/>
    </row>
    <row r="3053" spans="1:1">
      <c r="A3053" s="59"/>
    </row>
    <row r="3054" spans="1:1">
      <c r="A3054" s="59"/>
    </row>
    <row r="3055" spans="1:1">
      <c r="A3055" s="59"/>
    </row>
    <row r="3056" spans="1:1">
      <c r="A3056" s="59"/>
    </row>
    <row r="3057" spans="1:1">
      <c r="A3057" s="59"/>
    </row>
    <row r="3058" spans="1:1">
      <c r="A3058" s="59"/>
    </row>
    <row r="3059" spans="1:1">
      <c r="A3059" s="59"/>
    </row>
    <row r="3060" spans="1:1">
      <c r="A3060" s="59"/>
    </row>
    <row r="3061" spans="1:1">
      <c r="A3061" s="59"/>
    </row>
    <row r="3062" spans="1:1">
      <c r="A3062" s="59"/>
    </row>
    <row r="3063" spans="1:1">
      <c r="A3063" s="59"/>
    </row>
    <row r="3064" spans="1:1">
      <c r="A3064" s="59"/>
    </row>
    <row r="3065" spans="1:1">
      <c r="A3065" s="59"/>
    </row>
    <row r="3066" spans="1:1">
      <c r="A3066" s="59"/>
    </row>
    <row r="3067" spans="1:1">
      <c r="A3067" s="59"/>
    </row>
    <row r="3068" spans="1:1">
      <c r="A3068" s="59"/>
    </row>
    <row r="3069" spans="1:1">
      <c r="A3069" s="59"/>
    </row>
    <row r="3070" spans="1:1">
      <c r="A3070" s="59"/>
    </row>
    <row r="3071" spans="1:1">
      <c r="A3071" s="59"/>
    </row>
    <row r="3072" spans="1:1">
      <c r="A3072" s="59"/>
    </row>
    <row r="3073" spans="1:1">
      <c r="A3073" s="59"/>
    </row>
    <row r="3074" spans="1:1">
      <c r="A3074" s="59"/>
    </row>
    <row r="3075" spans="1:1">
      <c r="A3075" s="59"/>
    </row>
    <row r="3076" spans="1:1">
      <c r="A3076" s="59"/>
    </row>
    <row r="3077" spans="1:1">
      <c r="A3077" s="59"/>
    </row>
    <row r="3078" spans="1:1">
      <c r="A3078" s="59"/>
    </row>
    <row r="3079" spans="1:1">
      <c r="A3079" s="59"/>
    </row>
    <row r="3080" spans="1:1">
      <c r="A3080" s="59"/>
    </row>
    <row r="3081" spans="1:1">
      <c r="A3081" s="59"/>
    </row>
    <row r="3082" spans="1:1">
      <c r="A3082" s="59"/>
    </row>
    <row r="3083" spans="1:1">
      <c r="A3083" s="59"/>
    </row>
    <row r="3084" spans="1:1">
      <c r="A3084" s="59"/>
    </row>
    <row r="3085" spans="1:1">
      <c r="A3085" s="59"/>
    </row>
    <row r="3086" spans="1:1">
      <c r="A3086" s="59"/>
    </row>
    <row r="3087" spans="1:1">
      <c r="A3087" s="59"/>
    </row>
    <row r="3088" spans="1:1">
      <c r="A3088" s="59"/>
    </row>
    <row r="3089" spans="1:1">
      <c r="A3089" s="59"/>
    </row>
    <row r="3090" spans="1:1">
      <c r="A3090" s="59"/>
    </row>
    <row r="3091" spans="1:1">
      <c r="A3091" s="59"/>
    </row>
    <row r="3092" spans="1:1">
      <c r="A3092" s="59"/>
    </row>
    <row r="3093" spans="1:1">
      <c r="A3093" s="59"/>
    </row>
    <row r="3094" spans="1:1">
      <c r="A3094" s="59"/>
    </row>
    <row r="3095" spans="1:1">
      <c r="A3095" s="59"/>
    </row>
    <row r="3096" spans="1:1">
      <c r="A3096" s="59"/>
    </row>
    <row r="3097" spans="1:1">
      <c r="A3097" s="59"/>
    </row>
    <row r="3098" spans="1:1">
      <c r="A3098" s="59"/>
    </row>
    <row r="3099" spans="1:1">
      <c r="A3099" s="59"/>
    </row>
    <row r="3100" spans="1:1">
      <c r="A3100" s="59"/>
    </row>
    <row r="3101" spans="1:1">
      <c r="A3101" s="59"/>
    </row>
    <row r="3102" spans="1:1">
      <c r="A3102" s="59"/>
    </row>
    <row r="3103" spans="1:1">
      <c r="A3103" s="59"/>
    </row>
    <row r="3104" spans="1:1">
      <c r="A3104" s="59"/>
    </row>
    <row r="3105" spans="1:1">
      <c r="A3105" s="59"/>
    </row>
    <row r="3106" spans="1:1">
      <c r="A3106" s="59"/>
    </row>
    <row r="3107" spans="1:1">
      <c r="A3107" s="59"/>
    </row>
    <row r="3108" spans="1:1">
      <c r="A3108" s="59"/>
    </row>
    <row r="3109" spans="1:1">
      <c r="A3109" s="59"/>
    </row>
    <row r="3110" spans="1:1">
      <c r="A3110" s="59"/>
    </row>
    <row r="3111" spans="1:1">
      <c r="A3111" s="59"/>
    </row>
    <row r="3112" spans="1:1">
      <c r="A3112" s="59"/>
    </row>
    <row r="3113" spans="1:1">
      <c r="A3113" s="59"/>
    </row>
    <row r="3114" spans="1:1">
      <c r="A3114" s="59"/>
    </row>
    <row r="3115" spans="1:1">
      <c r="A3115" s="59"/>
    </row>
    <row r="3116" spans="1:1">
      <c r="A3116" s="59"/>
    </row>
    <row r="3117" spans="1:1">
      <c r="A3117" s="59"/>
    </row>
    <row r="3118" spans="1:1">
      <c r="A3118" s="59"/>
    </row>
    <row r="3119" spans="1:1">
      <c r="A3119" s="59"/>
    </row>
    <row r="3120" spans="1:1">
      <c r="A3120" s="59"/>
    </row>
    <row r="3121" spans="1:1">
      <c r="A3121" s="59"/>
    </row>
    <row r="3122" spans="1:1">
      <c r="A3122" s="59"/>
    </row>
    <row r="3123" spans="1:1">
      <c r="A3123" s="59"/>
    </row>
    <row r="3124" spans="1:1">
      <c r="A3124" s="59"/>
    </row>
    <row r="3125" spans="1:1">
      <c r="A3125" s="59"/>
    </row>
    <row r="3126" spans="1:1">
      <c r="A3126" s="59"/>
    </row>
    <row r="3127" spans="1:1">
      <c r="A3127" s="59"/>
    </row>
    <row r="3128" spans="1:1">
      <c r="A3128" s="59"/>
    </row>
    <row r="3129" spans="1:1">
      <c r="A3129" s="59"/>
    </row>
    <row r="3130" spans="1:1">
      <c r="A3130" s="59"/>
    </row>
    <row r="3131" spans="1:1">
      <c r="A3131" s="59"/>
    </row>
    <row r="3132" spans="1:1">
      <c r="A3132" s="59"/>
    </row>
    <row r="3133" spans="1:1">
      <c r="A3133" s="59"/>
    </row>
    <row r="3134" spans="1:1">
      <c r="A3134" s="59"/>
    </row>
    <row r="3135" spans="1:1">
      <c r="A3135" s="59"/>
    </row>
    <row r="3136" spans="1:1">
      <c r="A3136" s="59"/>
    </row>
    <row r="3137" spans="1:1">
      <c r="A3137" s="59"/>
    </row>
    <row r="3138" spans="1:1">
      <c r="A3138" s="59"/>
    </row>
    <row r="3139" spans="1:1">
      <c r="A3139" s="59"/>
    </row>
    <row r="3140" spans="1:1">
      <c r="A3140" s="59"/>
    </row>
    <row r="3141" spans="1:1">
      <c r="A3141" s="59"/>
    </row>
    <row r="3142" spans="1:1">
      <c r="A3142" s="59"/>
    </row>
    <row r="3143" spans="1:1">
      <c r="A3143" s="59"/>
    </row>
    <row r="3144" spans="1:1">
      <c r="A3144" s="59"/>
    </row>
    <row r="3145" spans="1:1">
      <c r="A3145" s="59"/>
    </row>
    <row r="3146" spans="1:1">
      <c r="A3146" s="59"/>
    </row>
    <row r="3147" spans="1:1">
      <c r="A3147" s="59"/>
    </row>
    <row r="3148" spans="1:1">
      <c r="A3148" s="59"/>
    </row>
    <row r="3149" spans="1:1">
      <c r="A3149" s="59"/>
    </row>
    <row r="3150" spans="1:1">
      <c r="A3150" s="59"/>
    </row>
  </sheetData>
  <mergeCells count="7">
    <mergeCell ref="I6:K6"/>
    <mergeCell ref="A6:A7"/>
    <mergeCell ref="B6:B7"/>
    <mergeCell ref="C6:C7"/>
    <mergeCell ref="D6:D7"/>
    <mergeCell ref="E6:E7"/>
    <mergeCell ref="F6:H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35"/>
  <sheetViews>
    <sheetView topLeftCell="A49" workbookViewId="0">
      <selection activeCell="G188" sqref="G188"/>
    </sheetView>
  </sheetViews>
  <sheetFormatPr defaultRowHeight="12"/>
  <cols>
    <col min="1" max="1" width="25" style="56" customWidth="1"/>
    <col min="2" max="2" width="6.875" style="55" customWidth="1"/>
    <col min="3" max="10" width="6.75" style="55" customWidth="1"/>
    <col min="11" max="256" width="9" style="56"/>
    <col min="257" max="257" width="25" style="56" customWidth="1"/>
    <col min="258" max="258" width="6.875" style="56" customWidth="1"/>
    <col min="259" max="266" width="6.75" style="56" customWidth="1"/>
    <col min="267" max="512" width="9" style="56"/>
    <col min="513" max="513" width="25" style="56" customWidth="1"/>
    <col min="514" max="514" width="6.875" style="56" customWidth="1"/>
    <col min="515" max="522" width="6.75" style="56" customWidth="1"/>
    <col min="523" max="768" width="9" style="56"/>
    <col min="769" max="769" width="25" style="56" customWidth="1"/>
    <col min="770" max="770" width="6.875" style="56" customWidth="1"/>
    <col min="771" max="778" width="6.75" style="56" customWidth="1"/>
    <col min="779" max="1024" width="9" style="56"/>
    <col min="1025" max="1025" width="25" style="56" customWidth="1"/>
    <col min="1026" max="1026" width="6.875" style="56" customWidth="1"/>
    <col min="1027" max="1034" width="6.75" style="56" customWidth="1"/>
    <col min="1035" max="1280" width="9" style="56"/>
    <col min="1281" max="1281" width="25" style="56" customWidth="1"/>
    <col min="1282" max="1282" width="6.875" style="56" customWidth="1"/>
    <col min="1283" max="1290" width="6.75" style="56" customWidth="1"/>
    <col min="1291" max="1536" width="9" style="56"/>
    <col min="1537" max="1537" width="25" style="56" customWidth="1"/>
    <col min="1538" max="1538" width="6.875" style="56" customWidth="1"/>
    <col min="1539" max="1546" width="6.75" style="56" customWidth="1"/>
    <col min="1547" max="1792" width="9" style="56"/>
    <col min="1793" max="1793" width="25" style="56" customWidth="1"/>
    <col min="1794" max="1794" width="6.875" style="56" customWidth="1"/>
    <col min="1795" max="1802" width="6.75" style="56" customWidth="1"/>
    <col min="1803" max="2048" width="9" style="56"/>
    <col min="2049" max="2049" width="25" style="56" customWidth="1"/>
    <col min="2050" max="2050" width="6.875" style="56" customWidth="1"/>
    <col min="2051" max="2058" width="6.75" style="56" customWidth="1"/>
    <col min="2059" max="2304" width="9" style="56"/>
    <col min="2305" max="2305" width="25" style="56" customWidth="1"/>
    <col min="2306" max="2306" width="6.875" style="56" customWidth="1"/>
    <col min="2307" max="2314" width="6.75" style="56" customWidth="1"/>
    <col min="2315" max="2560" width="9" style="56"/>
    <col min="2561" max="2561" width="25" style="56" customWidth="1"/>
    <col min="2562" max="2562" width="6.875" style="56" customWidth="1"/>
    <col min="2563" max="2570" width="6.75" style="56" customWidth="1"/>
    <col min="2571" max="2816" width="9" style="56"/>
    <col min="2817" max="2817" width="25" style="56" customWidth="1"/>
    <col min="2818" max="2818" width="6.875" style="56" customWidth="1"/>
    <col min="2819" max="2826" width="6.75" style="56" customWidth="1"/>
    <col min="2827" max="3072" width="9" style="56"/>
    <col min="3073" max="3073" width="25" style="56" customWidth="1"/>
    <col min="3074" max="3074" width="6.875" style="56" customWidth="1"/>
    <col min="3075" max="3082" width="6.75" style="56" customWidth="1"/>
    <col min="3083" max="3328" width="9" style="56"/>
    <col min="3329" max="3329" width="25" style="56" customWidth="1"/>
    <col min="3330" max="3330" width="6.875" style="56" customWidth="1"/>
    <col min="3331" max="3338" width="6.75" style="56" customWidth="1"/>
    <col min="3339" max="3584" width="9" style="56"/>
    <col min="3585" max="3585" width="25" style="56" customWidth="1"/>
    <col min="3586" max="3586" width="6.875" style="56" customWidth="1"/>
    <col min="3587" max="3594" width="6.75" style="56" customWidth="1"/>
    <col min="3595" max="3840" width="9" style="56"/>
    <col min="3841" max="3841" width="25" style="56" customWidth="1"/>
    <col min="3842" max="3842" width="6.875" style="56" customWidth="1"/>
    <col min="3843" max="3850" width="6.75" style="56" customWidth="1"/>
    <col min="3851" max="4096" width="9" style="56"/>
    <col min="4097" max="4097" width="25" style="56" customWidth="1"/>
    <col min="4098" max="4098" width="6.875" style="56" customWidth="1"/>
    <col min="4099" max="4106" width="6.75" style="56" customWidth="1"/>
    <col min="4107" max="4352" width="9" style="56"/>
    <col min="4353" max="4353" width="25" style="56" customWidth="1"/>
    <col min="4354" max="4354" width="6.875" style="56" customWidth="1"/>
    <col min="4355" max="4362" width="6.75" style="56" customWidth="1"/>
    <col min="4363" max="4608" width="9" style="56"/>
    <col min="4609" max="4609" width="25" style="56" customWidth="1"/>
    <col min="4610" max="4610" width="6.875" style="56" customWidth="1"/>
    <col min="4611" max="4618" width="6.75" style="56" customWidth="1"/>
    <col min="4619" max="4864" width="9" style="56"/>
    <col min="4865" max="4865" width="25" style="56" customWidth="1"/>
    <col min="4866" max="4866" width="6.875" style="56" customWidth="1"/>
    <col min="4867" max="4874" width="6.75" style="56" customWidth="1"/>
    <col min="4875" max="5120" width="9" style="56"/>
    <col min="5121" max="5121" width="25" style="56" customWidth="1"/>
    <col min="5122" max="5122" width="6.875" style="56" customWidth="1"/>
    <col min="5123" max="5130" width="6.75" style="56" customWidth="1"/>
    <col min="5131" max="5376" width="9" style="56"/>
    <col min="5377" max="5377" width="25" style="56" customWidth="1"/>
    <col min="5378" max="5378" width="6.875" style="56" customWidth="1"/>
    <col min="5379" max="5386" width="6.75" style="56" customWidth="1"/>
    <col min="5387" max="5632" width="9" style="56"/>
    <col min="5633" max="5633" width="25" style="56" customWidth="1"/>
    <col min="5634" max="5634" width="6.875" style="56" customWidth="1"/>
    <col min="5635" max="5642" width="6.75" style="56" customWidth="1"/>
    <col min="5643" max="5888" width="9" style="56"/>
    <col min="5889" max="5889" width="25" style="56" customWidth="1"/>
    <col min="5890" max="5890" width="6.875" style="56" customWidth="1"/>
    <col min="5891" max="5898" width="6.75" style="56" customWidth="1"/>
    <col min="5899" max="6144" width="9" style="56"/>
    <col min="6145" max="6145" width="25" style="56" customWidth="1"/>
    <col min="6146" max="6146" width="6.875" style="56" customWidth="1"/>
    <col min="6147" max="6154" width="6.75" style="56" customWidth="1"/>
    <col min="6155" max="6400" width="9" style="56"/>
    <col min="6401" max="6401" width="25" style="56" customWidth="1"/>
    <col min="6402" max="6402" width="6.875" style="56" customWidth="1"/>
    <col min="6403" max="6410" width="6.75" style="56" customWidth="1"/>
    <col min="6411" max="6656" width="9" style="56"/>
    <col min="6657" max="6657" width="25" style="56" customWidth="1"/>
    <col min="6658" max="6658" width="6.875" style="56" customWidth="1"/>
    <col min="6659" max="6666" width="6.75" style="56" customWidth="1"/>
    <col min="6667" max="6912" width="9" style="56"/>
    <col min="6913" max="6913" width="25" style="56" customWidth="1"/>
    <col min="6914" max="6914" width="6.875" style="56" customWidth="1"/>
    <col min="6915" max="6922" width="6.75" style="56" customWidth="1"/>
    <col min="6923" max="7168" width="9" style="56"/>
    <col min="7169" max="7169" width="25" style="56" customWidth="1"/>
    <col min="7170" max="7170" width="6.875" style="56" customWidth="1"/>
    <col min="7171" max="7178" width="6.75" style="56" customWidth="1"/>
    <col min="7179" max="7424" width="9" style="56"/>
    <col min="7425" max="7425" width="25" style="56" customWidth="1"/>
    <col min="7426" max="7426" width="6.875" style="56" customWidth="1"/>
    <col min="7427" max="7434" width="6.75" style="56" customWidth="1"/>
    <col min="7435" max="7680" width="9" style="56"/>
    <col min="7681" max="7681" width="25" style="56" customWidth="1"/>
    <col min="7682" max="7682" width="6.875" style="56" customWidth="1"/>
    <col min="7683" max="7690" width="6.75" style="56" customWidth="1"/>
    <col min="7691" max="7936" width="9" style="56"/>
    <col min="7937" max="7937" width="25" style="56" customWidth="1"/>
    <col min="7938" max="7938" width="6.875" style="56" customWidth="1"/>
    <col min="7939" max="7946" width="6.75" style="56" customWidth="1"/>
    <col min="7947" max="8192" width="9" style="56"/>
    <col min="8193" max="8193" width="25" style="56" customWidth="1"/>
    <col min="8194" max="8194" width="6.875" style="56" customWidth="1"/>
    <col min="8195" max="8202" width="6.75" style="56" customWidth="1"/>
    <col min="8203" max="8448" width="9" style="56"/>
    <col min="8449" max="8449" width="25" style="56" customWidth="1"/>
    <col min="8450" max="8450" width="6.875" style="56" customWidth="1"/>
    <col min="8451" max="8458" width="6.75" style="56" customWidth="1"/>
    <col min="8459" max="8704" width="9" style="56"/>
    <col min="8705" max="8705" width="25" style="56" customWidth="1"/>
    <col min="8706" max="8706" width="6.875" style="56" customWidth="1"/>
    <col min="8707" max="8714" width="6.75" style="56" customWidth="1"/>
    <col min="8715" max="8960" width="9" style="56"/>
    <col min="8961" max="8961" width="25" style="56" customWidth="1"/>
    <col min="8962" max="8962" width="6.875" style="56" customWidth="1"/>
    <col min="8963" max="8970" width="6.75" style="56" customWidth="1"/>
    <col min="8971" max="9216" width="9" style="56"/>
    <col min="9217" max="9217" width="25" style="56" customWidth="1"/>
    <col min="9218" max="9218" width="6.875" style="56" customWidth="1"/>
    <col min="9219" max="9226" width="6.75" style="56" customWidth="1"/>
    <col min="9227" max="9472" width="9" style="56"/>
    <col min="9473" max="9473" width="25" style="56" customWidth="1"/>
    <col min="9474" max="9474" width="6.875" style="56" customWidth="1"/>
    <col min="9475" max="9482" width="6.75" style="56" customWidth="1"/>
    <col min="9483" max="9728" width="9" style="56"/>
    <col min="9729" max="9729" width="25" style="56" customWidth="1"/>
    <col min="9730" max="9730" width="6.875" style="56" customWidth="1"/>
    <col min="9731" max="9738" width="6.75" style="56" customWidth="1"/>
    <col min="9739" max="9984" width="9" style="56"/>
    <col min="9985" max="9985" width="25" style="56" customWidth="1"/>
    <col min="9986" max="9986" width="6.875" style="56" customWidth="1"/>
    <col min="9987" max="9994" width="6.75" style="56" customWidth="1"/>
    <col min="9995" max="10240" width="9" style="56"/>
    <col min="10241" max="10241" width="25" style="56" customWidth="1"/>
    <col min="10242" max="10242" width="6.875" style="56" customWidth="1"/>
    <col min="10243" max="10250" width="6.75" style="56" customWidth="1"/>
    <col min="10251" max="10496" width="9" style="56"/>
    <col min="10497" max="10497" width="25" style="56" customWidth="1"/>
    <col min="10498" max="10498" width="6.875" style="56" customWidth="1"/>
    <col min="10499" max="10506" width="6.75" style="56" customWidth="1"/>
    <col min="10507" max="10752" width="9" style="56"/>
    <col min="10753" max="10753" width="25" style="56" customWidth="1"/>
    <col min="10754" max="10754" width="6.875" style="56" customWidth="1"/>
    <col min="10755" max="10762" width="6.75" style="56" customWidth="1"/>
    <col min="10763" max="11008" width="9" style="56"/>
    <col min="11009" max="11009" width="25" style="56" customWidth="1"/>
    <col min="11010" max="11010" width="6.875" style="56" customWidth="1"/>
    <col min="11011" max="11018" width="6.75" style="56" customWidth="1"/>
    <col min="11019" max="11264" width="9" style="56"/>
    <col min="11265" max="11265" width="25" style="56" customWidth="1"/>
    <col min="11266" max="11266" width="6.875" style="56" customWidth="1"/>
    <col min="11267" max="11274" width="6.75" style="56" customWidth="1"/>
    <col min="11275" max="11520" width="9" style="56"/>
    <col min="11521" max="11521" width="25" style="56" customWidth="1"/>
    <col min="11522" max="11522" width="6.875" style="56" customWidth="1"/>
    <col min="11523" max="11530" width="6.75" style="56" customWidth="1"/>
    <col min="11531" max="11776" width="9" style="56"/>
    <col min="11777" max="11777" width="25" style="56" customWidth="1"/>
    <col min="11778" max="11778" width="6.875" style="56" customWidth="1"/>
    <col min="11779" max="11786" width="6.75" style="56" customWidth="1"/>
    <col min="11787" max="12032" width="9" style="56"/>
    <col min="12033" max="12033" width="25" style="56" customWidth="1"/>
    <col min="12034" max="12034" width="6.875" style="56" customWidth="1"/>
    <col min="12035" max="12042" width="6.75" style="56" customWidth="1"/>
    <col min="12043" max="12288" width="9" style="56"/>
    <col min="12289" max="12289" width="25" style="56" customWidth="1"/>
    <col min="12290" max="12290" width="6.875" style="56" customWidth="1"/>
    <col min="12291" max="12298" width="6.75" style="56" customWidth="1"/>
    <col min="12299" max="12544" width="9" style="56"/>
    <col min="12545" max="12545" width="25" style="56" customWidth="1"/>
    <col min="12546" max="12546" width="6.875" style="56" customWidth="1"/>
    <col min="12547" max="12554" width="6.75" style="56" customWidth="1"/>
    <col min="12555" max="12800" width="9" style="56"/>
    <col min="12801" max="12801" width="25" style="56" customWidth="1"/>
    <col min="12802" max="12802" width="6.875" style="56" customWidth="1"/>
    <col min="12803" max="12810" width="6.75" style="56" customWidth="1"/>
    <col min="12811" max="13056" width="9" style="56"/>
    <col min="13057" max="13057" width="25" style="56" customWidth="1"/>
    <col min="13058" max="13058" width="6.875" style="56" customWidth="1"/>
    <col min="13059" max="13066" width="6.75" style="56" customWidth="1"/>
    <col min="13067" max="13312" width="9" style="56"/>
    <col min="13313" max="13313" width="25" style="56" customWidth="1"/>
    <col min="13314" max="13314" width="6.875" style="56" customWidth="1"/>
    <col min="13315" max="13322" width="6.75" style="56" customWidth="1"/>
    <col min="13323" max="13568" width="9" style="56"/>
    <col min="13569" max="13569" width="25" style="56" customWidth="1"/>
    <col min="13570" max="13570" width="6.875" style="56" customWidth="1"/>
    <col min="13571" max="13578" width="6.75" style="56" customWidth="1"/>
    <col min="13579" max="13824" width="9" style="56"/>
    <col min="13825" max="13825" width="25" style="56" customWidth="1"/>
    <col min="13826" max="13826" width="6.875" style="56" customWidth="1"/>
    <col min="13827" max="13834" width="6.75" style="56" customWidth="1"/>
    <col min="13835" max="14080" width="9" style="56"/>
    <col min="14081" max="14081" width="25" style="56" customWidth="1"/>
    <col min="14082" max="14082" width="6.875" style="56" customWidth="1"/>
    <col min="14083" max="14090" width="6.75" style="56" customWidth="1"/>
    <col min="14091" max="14336" width="9" style="56"/>
    <col min="14337" max="14337" width="25" style="56" customWidth="1"/>
    <col min="14338" max="14338" width="6.875" style="56" customWidth="1"/>
    <col min="14339" max="14346" width="6.75" style="56" customWidth="1"/>
    <col min="14347" max="14592" width="9" style="56"/>
    <col min="14593" max="14593" width="25" style="56" customWidth="1"/>
    <col min="14594" max="14594" width="6.875" style="56" customWidth="1"/>
    <col min="14595" max="14602" width="6.75" style="56" customWidth="1"/>
    <col min="14603" max="14848" width="9" style="56"/>
    <col min="14849" max="14849" width="25" style="56" customWidth="1"/>
    <col min="14850" max="14850" width="6.875" style="56" customWidth="1"/>
    <col min="14851" max="14858" width="6.75" style="56" customWidth="1"/>
    <col min="14859" max="15104" width="9" style="56"/>
    <col min="15105" max="15105" width="25" style="56" customWidth="1"/>
    <col min="15106" max="15106" width="6.875" style="56" customWidth="1"/>
    <col min="15107" max="15114" width="6.75" style="56" customWidth="1"/>
    <col min="15115" max="15360" width="9" style="56"/>
    <col min="15361" max="15361" width="25" style="56" customWidth="1"/>
    <col min="15362" max="15362" width="6.875" style="56" customWidth="1"/>
    <col min="15363" max="15370" width="6.75" style="56" customWidth="1"/>
    <col min="15371" max="15616" width="9" style="56"/>
    <col min="15617" max="15617" width="25" style="56" customWidth="1"/>
    <col min="15618" max="15618" width="6.875" style="56" customWidth="1"/>
    <col min="15619" max="15626" width="6.75" style="56" customWidth="1"/>
    <col min="15627" max="15872" width="9" style="56"/>
    <col min="15873" max="15873" width="25" style="56" customWidth="1"/>
    <col min="15874" max="15874" width="6.875" style="56" customWidth="1"/>
    <col min="15875" max="15882" width="6.75" style="56" customWidth="1"/>
    <col min="15883" max="16128" width="9" style="56"/>
    <col min="16129" max="16129" width="25" style="56" customWidth="1"/>
    <col min="16130" max="16130" width="6.875" style="56" customWidth="1"/>
    <col min="16131" max="16138" width="6.75" style="56" customWidth="1"/>
    <col min="16139" max="16384" width="9" style="56"/>
  </cols>
  <sheetData>
    <row r="1" spans="1:14">
      <c r="A1" s="54" t="s">
        <v>421</v>
      </c>
    </row>
    <row r="2" spans="1:14">
      <c r="A2" s="57" t="s">
        <v>422</v>
      </c>
      <c r="B2" s="56"/>
      <c r="C2" s="56"/>
      <c r="D2" s="56"/>
      <c r="E2" s="56"/>
      <c r="F2" s="56"/>
      <c r="G2" s="56"/>
    </row>
    <row r="3" spans="1:14">
      <c r="A3" s="59" t="s">
        <v>152</v>
      </c>
      <c r="B3" s="56"/>
      <c r="C3" s="56"/>
      <c r="D3" s="56"/>
      <c r="E3" s="56"/>
      <c r="F3" s="56"/>
      <c r="G3" s="56"/>
    </row>
    <row r="4" spans="1:14">
      <c r="A4" s="60" t="s">
        <v>153</v>
      </c>
      <c r="B4" s="56"/>
      <c r="C4" s="56"/>
      <c r="D4" s="56"/>
      <c r="E4" s="56"/>
      <c r="F4" s="56"/>
      <c r="G4" s="56"/>
    </row>
    <row r="5" spans="1:14">
      <c r="B5" s="56"/>
      <c r="C5" s="56"/>
      <c r="D5" s="56"/>
      <c r="E5" s="56"/>
      <c r="F5" s="56"/>
      <c r="G5" s="56"/>
    </row>
    <row r="6" spans="1:14" ht="31.5" customHeight="1">
      <c r="A6" s="98" t="s">
        <v>0</v>
      </c>
      <c r="B6" s="135" t="s">
        <v>155</v>
      </c>
      <c r="C6" s="135" t="s">
        <v>156</v>
      </c>
      <c r="D6" s="135" t="s">
        <v>157</v>
      </c>
      <c r="E6" s="127" t="s">
        <v>158</v>
      </c>
      <c r="F6" s="128"/>
      <c r="G6" s="130"/>
      <c r="H6" s="127" t="s">
        <v>159</v>
      </c>
      <c r="I6" s="128"/>
      <c r="J6" s="128"/>
    </row>
    <row r="7" spans="1:14" ht="31.5" customHeight="1">
      <c r="A7" s="99"/>
      <c r="B7" s="136"/>
      <c r="C7" s="136"/>
      <c r="D7" s="136"/>
      <c r="E7" s="100" t="s">
        <v>160</v>
      </c>
      <c r="F7" s="100" t="s">
        <v>161</v>
      </c>
      <c r="G7" s="100" t="s">
        <v>162</v>
      </c>
      <c r="H7" s="100" t="s">
        <v>160</v>
      </c>
      <c r="I7" s="100" t="s">
        <v>161</v>
      </c>
      <c r="J7" s="62" t="s">
        <v>162</v>
      </c>
    </row>
    <row r="8" spans="1:14">
      <c r="B8" s="63"/>
      <c r="C8" s="63"/>
      <c r="D8" s="63"/>
      <c r="E8" s="63"/>
      <c r="F8" s="63"/>
      <c r="G8" s="63"/>
      <c r="H8" s="63"/>
      <c r="I8" s="63"/>
    </row>
    <row r="9" spans="1:14" s="69" customFormat="1">
      <c r="A9" s="64" t="s">
        <v>423</v>
      </c>
      <c r="B9" s="67">
        <v>463754</v>
      </c>
      <c r="C9" s="67">
        <v>219756</v>
      </c>
      <c r="D9" s="67">
        <v>243998</v>
      </c>
      <c r="E9" s="67">
        <v>463754</v>
      </c>
      <c r="F9" s="67">
        <v>219756</v>
      </c>
      <c r="G9" s="67">
        <v>243998</v>
      </c>
      <c r="H9" s="67" t="s">
        <v>165</v>
      </c>
      <c r="I9" s="67" t="s">
        <v>165</v>
      </c>
      <c r="J9" s="68" t="s">
        <v>165</v>
      </c>
    </row>
    <row r="10" spans="1:14">
      <c r="A10" s="70" t="s">
        <v>166</v>
      </c>
      <c r="B10" s="73">
        <v>107776</v>
      </c>
      <c r="C10" s="73">
        <v>35314</v>
      </c>
      <c r="D10" s="73">
        <v>72462</v>
      </c>
      <c r="E10" s="73">
        <v>107776</v>
      </c>
      <c r="F10" s="73">
        <v>35314</v>
      </c>
      <c r="G10" s="73">
        <v>72462</v>
      </c>
      <c r="H10" s="73" t="s">
        <v>165</v>
      </c>
      <c r="I10" s="73" t="s">
        <v>165</v>
      </c>
      <c r="J10" s="74" t="s">
        <v>165</v>
      </c>
      <c r="N10" s="69"/>
    </row>
    <row r="11" spans="1:14" s="69" customFormat="1">
      <c r="A11" s="64" t="s">
        <v>424</v>
      </c>
      <c r="B11" s="67">
        <v>246991</v>
      </c>
      <c r="C11" s="67">
        <v>116742</v>
      </c>
      <c r="D11" s="67">
        <v>130249</v>
      </c>
      <c r="E11" s="67">
        <v>246991</v>
      </c>
      <c r="F11" s="67">
        <v>116742</v>
      </c>
      <c r="G11" s="67">
        <v>130249</v>
      </c>
      <c r="H11" s="67" t="s">
        <v>165</v>
      </c>
      <c r="I11" s="67" t="s">
        <v>165</v>
      </c>
      <c r="J11" s="68" t="s">
        <v>165</v>
      </c>
    </row>
    <row r="12" spans="1:14">
      <c r="A12" s="70" t="s">
        <v>166</v>
      </c>
      <c r="B12" s="73">
        <v>60303</v>
      </c>
      <c r="C12" s="73">
        <v>20025</v>
      </c>
      <c r="D12" s="73">
        <v>40278</v>
      </c>
      <c r="E12" s="73">
        <v>60303</v>
      </c>
      <c r="F12" s="73">
        <v>20025</v>
      </c>
      <c r="G12" s="73">
        <v>40278</v>
      </c>
      <c r="H12" s="73" t="s">
        <v>165</v>
      </c>
      <c r="I12" s="73" t="s">
        <v>165</v>
      </c>
      <c r="J12" s="74" t="s">
        <v>165</v>
      </c>
      <c r="N12" s="69"/>
    </row>
    <row r="13" spans="1:14" s="69" customFormat="1">
      <c r="A13" s="64" t="s">
        <v>425</v>
      </c>
      <c r="B13" s="67">
        <v>91935</v>
      </c>
      <c r="C13" s="67">
        <v>43361</v>
      </c>
      <c r="D13" s="67">
        <v>48574</v>
      </c>
      <c r="E13" s="67">
        <v>91935</v>
      </c>
      <c r="F13" s="67">
        <v>43361</v>
      </c>
      <c r="G13" s="67">
        <v>48574</v>
      </c>
      <c r="H13" s="67" t="s">
        <v>165</v>
      </c>
      <c r="I13" s="67" t="s">
        <v>165</v>
      </c>
      <c r="J13" s="68" t="s">
        <v>165</v>
      </c>
    </row>
    <row r="14" spans="1:14">
      <c r="A14" s="70" t="s">
        <v>166</v>
      </c>
      <c r="B14" s="73">
        <v>21600</v>
      </c>
      <c r="C14" s="73">
        <v>6673</v>
      </c>
      <c r="D14" s="73">
        <v>14927</v>
      </c>
      <c r="E14" s="73">
        <v>21600</v>
      </c>
      <c r="F14" s="73">
        <v>6673</v>
      </c>
      <c r="G14" s="73">
        <v>14927</v>
      </c>
      <c r="H14" s="73" t="s">
        <v>165</v>
      </c>
      <c r="I14" s="73" t="s">
        <v>165</v>
      </c>
      <c r="J14" s="74" t="s">
        <v>165</v>
      </c>
      <c r="N14" s="69"/>
    </row>
    <row r="15" spans="1:14" s="69" customFormat="1">
      <c r="A15" s="64" t="s">
        <v>426</v>
      </c>
      <c r="B15" s="67">
        <v>36849</v>
      </c>
      <c r="C15" s="67">
        <v>17112</v>
      </c>
      <c r="D15" s="67">
        <v>19737</v>
      </c>
      <c r="E15" s="67">
        <v>36849</v>
      </c>
      <c r="F15" s="67">
        <v>17112</v>
      </c>
      <c r="G15" s="67">
        <v>19737</v>
      </c>
      <c r="H15" s="67" t="s">
        <v>165</v>
      </c>
      <c r="I15" s="67" t="s">
        <v>165</v>
      </c>
      <c r="J15" s="68" t="s">
        <v>165</v>
      </c>
    </row>
    <row r="16" spans="1:14">
      <c r="A16" s="70" t="s">
        <v>166</v>
      </c>
      <c r="B16" s="73">
        <v>11009</v>
      </c>
      <c r="C16" s="73">
        <v>3595</v>
      </c>
      <c r="D16" s="73">
        <v>7414</v>
      </c>
      <c r="E16" s="73">
        <v>11009</v>
      </c>
      <c r="F16" s="73">
        <v>3595</v>
      </c>
      <c r="G16" s="73">
        <v>7414</v>
      </c>
      <c r="H16" s="73" t="s">
        <v>165</v>
      </c>
      <c r="I16" s="73" t="s">
        <v>165</v>
      </c>
      <c r="J16" s="74" t="s">
        <v>165</v>
      </c>
      <c r="N16" s="69"/>
    </row>
    <row r="17" spans="1:14" s="69" customFormat="1">
      <c r="A17" s="64" t="s">
        <v>174</v>
      </c>
      <c r="B17" s="67">
        <v>3146</v>
      </c>
      <c r="C17" s="67">
        <v>1583</v>
      </c>
      <c r="D17" s="67">
        <v>1563</v>
      </c>
      <c r="E17" s="67" t="s">
        <v>165</v>
      </c>
      <c r="F17" s="67" t="s">
        <v>165</v>
      </c>
      <c r="G17" s="67" t="s">
        <v>165</v>
      </c>
      <c r="H17" s="67">
        <v>3146</v>
      </c>
      <c r="I17" s="67">
        <v>1583</v>
      </c>
      <c r="J17" s="68">
        <v>1563</v>
      </c>
    </row>
    <row r="18" spans="1:14">
      <c r="A18" s="70" t="s">
        <v>166</v>
      </c>
      <c r="B18" s="73">
        <v>421</v>
      </c>
      <c r="C18" s="73">
        <v>148</v>
      </c>
      <c r="D18" s="73">
        <v>273</v>
      </c>
      <c r="E18" s="73" t="s">
        <v>165</v>
      </c>
      <c r="F18" s="73" t="s">
        <v>165</v>
      </c>
      <c r="G18" s="73" t="s">
        <v>165</v>
      </c>
      <c r="H18" s="73">
        <v>421</v>
      </c>
      <c r="I18" s="73">
        <v>148</v>
      </c>
      <c r="J18" s="74">
        <v>273</v>
      </c>
      <c r="N18" s="69"/>
    </row>
    <row r="19" spans="1:14" s="69" customFormat="1">
      <c r="A19" s="64" t="s">
        <v>176</v>
      </c>
      <c r="B19" s="67">
        <v>3153</v>
      </c>
      <c r="C19" s="67">
        <v>1614</v>
      </c>
      <c r="D19" s="67">
        <v>1539</v>
      </c>
      <c r="E19" s="67" t="s">
        <v>165</v>
      </c>
      <c r="F19" s="67" t="s">
        <v>165</v>
      </c>
      <c r="G19" s="67" t="s">
        <v>165</v>
      </c>
      <c r="H19" s="67">
        <v>3153</v>
      </c>
      <c r="I19" s="67">
        <v>1614</v>
      </c>
      <c r="J19" s="68">
        <v>1539</v>
      </c>
    </row>
    <row r="20" spans="1:14">
      <c r="A20" s="70" t="s">
        <v>166</v>
      </c>
      <c r="B20" s="73">
        <v>388</v>
      </c>
      <c r="C20" s="73">
        <v>140</v>
      </c>
      <c r="D20" s="73">
        <v>248</v>
      </c>
      <c r="E20" s="73" t="s">
        <v>165</v>
      </c>
      <c r="F20" s="73" t="s">
        <v>165</v>
      </c>
      <c r="G20" s="73" t="s">
        <v>165</v>
      </c>
      <c r="H20" s="73">
        <v>388</v>
      </c>
      <c r="I20" s="73">
        <v>140</v>
      </c>
      <c r="J20" s="74">
        <v>248</v>
      </c>
      <c r="N20" s="69"/>
    </row>
    <row r="21" spans="1:14" s="69" customFormat="1">
      <c r="A21" s="64" t="s">
        <v>178</v>
      </c>
      <c r="B21" s="67">
        <v>14396</v>
      </c>
      <c r="C21" s="67">
        <v>7231</v>
      </c>
      <c r="D21" s="67">
        <v>7165</v>
      </c>
      <c r="E21" s="67">
        <v>5172</v>
      </c>
      <c r="F21" s="67">
        <v>2560</v>
      </c>
      <c r="G21" s="67">
        <v>2612</v>
      </c>
      <c r="H21" s="67">
        <v>9224</v>
      </c>
      <c r="I21" s="67">
        <v>4671</v>
      </c>
      <c r="J21" s="68">
        <v>4553</v>
      </c>
    </row>
    <row r="22" spans="1:14">
      <c r="A22" s="70" t="s">
        <v>166</v>
      </c>
      <c r="B22" s="73">
        <v>2131</v>
      </c>
      <c r="C22" s="73">
        <v>717</v>
      </c>
      <c r="D22" s="73">
        <v>1414</v>
      </c>
      <c r="E22" s="73">
        <v>749</v>
      </c>
      <c r="F22" s="73">
        <v>243</v>
      </c>
      <c r="G22" s="73">
        <v>506</v>
      </c>
      <c r="H22" s="73">
        <v>1382</v>
      </c>
      <c r="I22" s="73">
        <v>474</v>
      </c>
      <c r="J22" s="74">
        <v>908</v>
      </c>
      <c r="N22" s="69"/>
    </row>
    <row r="23" spans="1:14" s="69" customFormat="1">
      <c r="A23" s="64" t="s">
        <v>180</v>
      </c>
      <c r="B23" s="67">
        <v>25346</v>
      </c>
      <c r="C23" s="67">
        <v>12401</v>
      </c>
      <c r="D23" s="67">
        <v>12945</v>
      </c>
      <c r="E23" s="67">
        <v>17029</v>
      </c>
      <c r="F23" s="67">
        <v>8194</v>
      </c>
      <c r="G23" s="67">
        <v>8835</v>
      </c>
      <c r="H23" s="67">
        <v>8317</v>
      </c>
      <c r="I23" s="67">
        <v>4207</v>
      </c>
      <c r="J23" s="68">
        <v>4110</v>
      </c>
    </row>
    <row r="24" spans="1:14">
      <c r="A24" s="70" t="s">
        <v>166</v>
      </c>
      <c r="B24" s="73">
        <v>4194</v>
      </c>
      <c r="C24" s="73">
        <v>1370</v>
      </c>
      <c r="D24" s="73">
        <v>2824</v>
      </c>
      <c r="E24" s="73">
        <v>3216</v>
      </c>
      <c r="F24" s="73">
        <v>1035</v>
      </c>
      <c r="G24" s="73">
        <v>2181</v>
      </c>
      <c r="H24" s="73">
        <v>978</v>
      </c>
      <c r="I24" s="73">
        <v>335</v>
      </c>
      <c r="J24" s="74">
        <v>643</v>
      </c>
      <c r="N24" s="69"/>
    </row>
    <row r="25" spans="1:14" s="69" customFormat="1">
      <c r="A25" s="64" t="s">
        <v>182</v>
      </c>
      <c r="B25" s="67">
        <v>6924</v>
      </c>
      <c r="C25" s="67">
        <v>3443</v>
      </c>
      <c r="D25" s="67">
        <v>3481</v>
      </c>
      <c r="E25" s="67" t="s">
        <v>165</v>
      </c>
      <c r="F25" s="67" t="s">
        <v>165</v>
      </c>
      <c r="G25" s="67" t="s">
        <v>165</v>
      </c>
      <c r="H25" s="67">
        <v>6924</v>
      </c>
      <c r="I25" s="67">
        <v>3443</v>
      </c>
      <c r="J25" s="68">
        <v>3481</v>
      </c>
    </row>
    <row r="26" spans="1:14">
      <c r="A26" s="70" t="s">
        <v>166</v>
      </c>
      <c r="B26" s="73">
        <v>921</v>
      </c>
      <c r="C26" s="73">
        <v>292</v>
      </c>
      <c r="D26" s="73">
        <v>629</v>
      </c>
      <c r="E26" s="73" t="s">
        <v>165</v>
      </c>
      <c r="F26" s="73" t="s">
        <v>165</v>
      </c>
      <c r="G26" s="73" t="s">
        <v>165</v>
      </c>
      <c r="H26" s="73">
        <v>921</v>
      </c>
      <c r="I26" s="73">
        <v>292</v>
      </c>
      <c r="J26" s="74">
        <v>629</v>
      </c>
      <c r="N26" s="69"/>
    </row>
    <row r="27" spans="1:14" s="69" customFormat="1">
      <c r="A27" s="64" t="s">
        <v>184</v>
      </c>
      <c r="B27" s="67">
        <v>7522</v>
      </c>
      <c r="C27" s="67">
        <v>3774</v>
      </c>
      <c r="D27" s="67">
        <v>3748</v>
      </c>
      <c r="E27" s="67" t="s">
        <v>165</v>
      </c>
      <c r="F27" s="67" t="s">
        <v>165</v>
      </c>
      <c r="G27" s="67" t="s">
        <v>165</v>
      </c>
      <c r="H27" s="67">
        <v>7522</v>
      </c>
      <c r="I27" s="67">
        <v>3774</v>
      </c>
      <c r="J27" s="68">
        <v>3748</v>
      </c>
    </row>
    <row r="28" spans="1:14">
      <c r="A28" s="70" t="s">
        <v>166</v>
      </c>
      <c r="B28" s="73">
        <v>979</v>
      </c>
      <c r="C28" s="73">
        <v>319</v>
      </c>
      <c r="D28" s="73">
        <v>660</v>
      </c>
      <c r="E28" s="73" t="s">
        <v>165</v>
      </c>
      <c r="F28" s="73" t="s">
        <v>165</v>
      </c>
      <c r="G28" s="73" t="s">
        <v>165</v>
      </c>
      <c r="H28" s="73">
        <v>979</v>
      </c>
      <c r="I28" s="73">
        <v>319</v>
      </c>
      <c r="J28" s="74">
        <v>660</v>
      </c>
      <c r="N28" s="69"/>
    </row>
    <row r="29" spans="1:14" s="69" customFormat="1">
      <c r="A29" s="64" t="s">
        <v>186</v>
      </c>
      <c r="B29" s="67">
        <v>7505</v>
      </c>
      <c r="C29" s="67">
        <v>3766</v>
      </c>
      <c r="D29" s="67">
        <v>3739</v>
      </c>
      <c r="E29" s="67" t="s">
        <v>165</v>
      </c>
      <c r="F29" s="67" t="s">
        <v>165</v>
      </c>
      <c r="G29" s="67" t="s">
        <v>165</v>
      </c>
      <c r="H29" s="67">
        <v>7505</v>
      </c>
      <c r="I29" s="67">
        <v>3766</v>
      </c>
      <c r="J29" s="68">
        <v>3739</v>
      </c>
    </row>
    <row r="30" spans="1:14">
      <c r="A30" s="70" t="s">
        <v>166</v>
      </c>
      <c r="B30" s="73">
        <v>1048</v>
      </c>
      <c r="C30" s="73">
        <v>394</v>
      </c>
      <c r="D30" s="73">
        <v>654</v>
      </c>
      <c r="E30" s="73" t="s">
        <v>165</v>
      </c>
      <c r="F30" s="73" t="s">
        <v>165</v>
      </c>
      <c r="G30" s="73" t="s">
        <v>165</v>
      </c>
      <c r="H30" s="73">
        <v>1048</v>
      </c>
      <c r="I30" s="73">
        <v>394</v>
      </c>
      <c r="J30" s="74">
        <v>654</v>
      </c>
      <c r="N30" s="69"/>
    </row>
    <row r="31" spans="1:14" s="69" customFormat="1">
      <c r="A31" s="64" t="s">
        <v>188</v>
      </c>
      <c r="B31" s="67">
        <v>5577</v>
      </c>
      <c r="C31" s="67">
        <v>2864</v>
      </c>
      <c r="D31" s="67">
        <v>2713</v>
      </c>
      <c r="E31" s="67" t="s">
        <v>165</v>
      </c>
      <c r="F31" s="67" t="s">
        <v>165</v>
      </c>
      <c r="G31" s="67" t="s">
        <v>165</v>
      </c>
      <c r="H31" s="67">
        <v>5577</v>
      </c>
      <c r="I31" s="67">
        <v>2864</v>
      </c>
      <c r="J31" s="68">
        <v>2713</v>
      </c>
    </row>
    <row r="32" spans="1:14">
      <c r="A32" s="70" t="s">
        <v>166</v>
      </c>
      <c r="B32" s="73">
        <v>878</v>
      </c>
      <c r="C32" s="73">
        <v>291</v>
      </c>
      <c r="D32" s="73">
        <v>587</v>
      </c>
      <c r="E32" s="73" t="s">
        <v>165</v>
      </c>
      <c r="F32" s="73" t="s">
        <v>165</v>
      </c>
      <c r="G32" s="73" t="s">
        <v>165</v>
      </c>
      <c r="H32" s="73">
        <v>878</v>
      </c>
      <c r="I32" s="73">
        <v>291</v>
      </c>
      <c r="J32" s="74">
        <v>587</v>
      </c>
      <c r="N32" s="69"/>
    </row>
    <row r="33" spans="1:14" s="69" customFormat="1">
      <c r="A33" s="64" t="s">
        <v>190</v>
      </c>
      <c r="B33" s="67">
        <v>40004</v>
      </c>
      <c r="C33" s="67">
        <v>19280</v>
      </c>
      <c r="D33" s="67">
        <v>20724</v>
      </c>
      <c r="E33" s="67">
        <v>40004</v>
      </c>
      <c r="F33" s="67">
        <v>19280</v>
      </c>
      <c r="G33" s="67">
        <v>20724</v>
      </c>
      <c r="H33" s="67" t="s">
        <v>165</v>
      </c>
      <c r="I33" s="67" t="s">
        <v>165</v>
      </c>
      <c r="J33" s="68" t="s">
        <v>165</v>
      </c>
    </row>
    <row r="34" spans="1:14">
      <c r="A34" s="70" t="s">
        <v>166</v>
      </c>
      <c r="B34" s="73">
        <v>7901</v>
      </c>
      <c r="C34" s="73">
        <v>2452</v>
      </c>
      <c r="D34" s="73">
        <v>5449</v>
      </c>
      <c r="E34" s="73">
        <v>7901</v>
      </c>
      <c r="F34" s="73">
        <v>2452</v>
      </c>
      <c r="G34" s="73">
        <v>5449</v>
      </c>
      <c r="H34" s="73" t="s">
        <v>165</v>
      </c>
      <c r="I34" s="73" t="s">
        <v>165</v>
      </c>
      <c r="J34" s="74" t="s">
        <v>165</v>
      </c>
      <c r="N34" s="69"/>
    </row>
    <row r="35" spans="1:14" s="69" customFormat="1">
      <c r="A35" s="64" t="s">
        <v>190</v>
      </c>
      <c r="B35" s="67">
        <v>18724</v>
      </c>
      <c r="C35" s="67">
        <v>9484</v>
      </c>
      <c r="D35" s="67">
        <v>9240</v>
      </c>
      <c r="E35" s="67" t="s">
        <v>165</v>
      </c>
      <c r="F35" s="67" t="s">
        <v>165</v>
      </c>
      <c r="G35" s="67" t="s">
        <v>165</v>
      </c>
      <c r="H35" s="67">
        <v>18724</v>
      </c>
      <c r="I35" s="67">
        <v>9484</v>
      </c>
      <c r="J35" s="68">
        <v>9240</v>
      </c>
    </row>
    <row r="36" spans="1:14">
      <c r="A36" s="70" t="s">
        <v>166</v>
      </c>
      <c r="B36" s="73">
        <v>2648</v>
      </c>
      <c r="C36" s="73">
        <v>909</v>
      </c>
      <c r="D36" s="73">
        <v>1739</v>
      </c>
      <c r="E36" s="73" t="s">
        <v>165</v>
      </c>
      <c r="F36" s="73" t="s">
        <v>165</v>
      </c>
      <c r="G36" s="73" t="s">
        <v>165</v>
      </c>
      <c r="H36" s="73">
        <v>2648</v>
      </c>
      <c r="I36" s="73">
        <v>909</v>
      </c>
      <c r="J36" s="74">
        <v>1739</v>
      </c>
      <c r="N36" s="69"/>
    </row>
    <row r="37" spans="1:14" s="69" customFormat="1">
      <c r="A37" s="64" t="s">
        <v>193</v>
      </c>
      <c r="B37" s="67">
        <v>5864</v>
      </c>
      <c r="C37" s="67">
        <v>2974</v>
      </c>
      <c r="D37" s="67">
        <v>2890</v>
      </c>
      <c r="E37" s="67" t="s">
        <v>165</v>
      </c>
      <c r="F37" s="67" t="s">
        <v>165</v>
      </c>
      <c r="G37" s="67" t="s">
        <v>165</v>
      </c>
      <c r="H37" s="67">
        <v>5864</v>
      </c>
      <c r="I37" s="67">
        <v>2974</v>
      </c>
      <c r="J37" s="68">
        <v>2890</v>
      </c>
    </row>
    <row r="38" spans="1:14" s="54" customFormat="1">
      <c r="A38" s="70" t="s">
        <v>166</v>
      </c>
      <c r="B38" s="73">
        <v>847</v>
      </c>
      <c r="C38" s="73">
        <v>289</v>
      </c>
      <c r="D38" s="73">
        <v>558</v>
      </c>
      <c r="E38" s="73" t="s">
        <v>165</v>
      </c>
      <c r="F38" s="73" t="s">
        <v>165</v>
      </c>
      <c r="G38" s="73" t="s">
        <v>165</v>
      </c>
      <c r="H38" s="73">
        <v>847</v>
      </c>
      <c r="I38" s="73">
        <v>289</v>
      </c>
      <c r="J38" s="74">
        <v>558</v>
      </c>
      <c r="N38" s="69"/>
    </row>
    <row r="39" spans="1:14" s="69" customFormat="1">
      <c r="A39" s="64" t="s">
        <v>195</v>
      </c>
      <c r="B39" s="67">
        <v>3245</v>
      </c>
      <c r="C39" s="67">
        <v>1607</v>
      </c>
      <c r="D39" s="67">
        <v>1638</v>
      </c>
      <c r="E39" s="67">
        <v>2853</v>
      </c>
      <c r="F39" s="67">
        <v>1398</v>
      </c>
      <c r="G39" s="67">
        <v>1455</v>
      </c>
      <c r="H39" s="67">
        <v>392</v>
      </c>
      <c r="I39" s="67">
        <v>209</v>
      </c>
      <c r="J39" s="68">
        <v>183</v>
      </c>
    </row>
    <row r="40" spans="1:14">
      <c r="A40" s="70" t="s">
        <v>166</v>
      </c>
      <c r="B40" s="73">
        <v>638</v>
      </c>
      <c r="C40" s="73">
        <v>208</v>
      </c>
      <c r="D40" s="73">
        <v>430</v>
      </c>
      <c r="E40" s="73">
        <v>582</v>
      </c>
      <c r="F40" s="73">
        <v>180</v>
      </c>
      <c r="G40" s="73">
        <v>402</v>
      </c>
      <c r="H40" s="73">
        <v>56</v>
      </c>
      <c r="I40" s="73">
        <v>28</v>
      </c>
      <c r="J40" s="74">
        <v>28</v>
      </c>
      <c r="N40" s="69"/>
    </row>
    <row r="41" spans="1:14" s="69" customFormat="1">
      <c r="A41" s="64" t="s">
        <v>196</v>
      </c>
      <c r="B41" s="67">
        <v>9246</v>
      </c>
      <c r="C41" s="67">
        <v>4530</v>
      </c>
      <c r="D41" s="67">
        <v>4716</v>
      </c>
      <c r="E41" s="67">
        <v>6030</v>
      </c>
      <c r="F41" s="67">
        <v>2892</v>
      </c>
      <c r="G41" s="67">
        <v>3138</v>
      </c>
      <c r="H41" s="67">
        <v>3216</v>
      </c>
      <c r="I41" s="67">
        <v>1638</v>
      </c>
      <c r="J41" s="68">
        <v>1578</v>
      </c>
    </row>
    <row r="42" spans="1:14" s="54" customFormat="1">
      <c r="A42" s="70" t="s">
        <v>166</v>
      </c>
      <c r="B42" s="73">
        <v>1649</v>
      </c>
      <c r="C42" s="73">
        <v>507</v>
      </c>
      <c r="D42" s="73">
        <v>1142</v>
      </c>
      <c r="E42" s="73">
        <v>1099</v>
      </c>
      <c r="F42" s="73">
        <v>312</v>
      </c>
      <c r="G42" s="73">
        <v>787</v>
      </c>
      <c r="H42" s="73">
        <v>550</v>
      </c>
      <c r="I42" s="73">
        <v>195</v>
      </c>
      <c r="J42" s="74">
        <v>355</v>
      </c>
      <c r="N42" s="69"/>
    </row>
    <row r="43" spans="1:14" s="69" customFormat="1">
      <c r="A43" s="64" t="s">
        <v>198</v>
      </c>
      <c r="B43" s="67">
        <v>21563</v>
      </c>
      <c r="C43" s="67">
        <v>10692</v>
      </c>
      <c r="D43" s="67">
        <v>10871</v>
      </c>
      <c r="E43" s="67">
        <v>9951</v>
      </c>
      <c r="F43" s="67">
        <v>4843</v>
      </c>
      <c r="G43" s="67">
        <v>5108</v>
      </c>
      <c r="H43" s="67">
        <v>11612</v>
      </c>
      <c r="I43" s="67">
        <v>5849</v>
      </c>
      <c r="J43" s="68">
        <v>5763</v>
      </c>
    </row>
    <row r="44" spans="1:14">
      <c r="A44" s="70" t="s">
        <v>166</v>
      </c>
      <c r="B44" s="73">
        <v>3637</v>
      </c>
      <c r="C44" s="73">
        <v>1188</v>
      </c>
      <c r="D44" s="73">
        <v>2449</v>
      </c>
      <c r="E44" s="73">
        <v>1802</v>
      </c>
      <c r="F44" s="73">
        <v>571</v>
      </c>
      <c r="G44" s="73">
        <v>1231</v>
      </c>
      <c r="H44" s="73">
        <v>1835</v>
      </c>
      <c r="I44" s="73">
        <v>617</v>
      </c>
      <c r="J44" s="74">
        <v>1218</v>
      </c>
      <c r="N44" s="69"/>
    </row>
    <row r="45" spans="1:14" s="69" customFormat="1">
      <c r="A45" s="64" t="s">
        <v>200</v>
      </c>
      <c r="B45" s="67">
        <v>13946</v>
      </c>
      <c r="C45" s="67">
        <v>6669</v>
      </c>
      <c r="D45" s="67">
        <v>7277</v>
      </c>
      <c r="E45" s="67">
        <v>13946</v>
      </c>
      <c r="F45" s="67">
        <v>6669</v>
      </c>
      <c r="G45" s="67">
        <v>7277</v>
      </c>
      <c r="H45" s="67" t="s">
        <v>165</v>
      </c>
      <c r="I45" s="67" t="s">
        <v>165</v>
      </c>
      <c r="J45" s="68" t="s">
        <v>165</v>
      </c>
    </row>
    <row r="46" spans="1:14" s="54" customFormat="1">
      <c r="A46" s="70" t="s">
        <v>166</v>
      </c>
      <c r="B46" s="73">
        <v>3008</v>
      </c>
      <c r="C46" s="73">
        <v>938</v>
      </c>
      <c r="D46" s="73">
        <v>2070</v>
      </c>
      <c r="E46" s="73">
        <v>3008</v>
      </c>
      <c r="F46" s="73">
        <v>938</v>
      </c>
      <c r="G46" s="73">
        <v>2070</v>
      </c>
      <c r="H46" s="73" t="s">
        <v>165</v>
      </c>
      <c r="I46" s="73" t="s">
        <v>165</v>
      </c>
      <c r="J46" s="74" t="s">
        <v>165</v>
      </c>
      <c r="N46" s="69"/>
    </row>
    <row r="47" spans="1:14" s="69" customFormat="1">
      <c r="A47" s="64" t="s">
        <v>200</v>
      </c>
      <c r="B47" s="67">
        <v>10976</v>
      </c>
      <c r="C47" s="67">
        <v>5623</v>
      </c>
      <c r="D47" s="67">
        <v>5353</v>
      </c>
      <c r="E47" s="67" t="s">
        <v>165</v>
      </c>
      <c r="F47" s="67" t="s">
        <v>165</v>
      </c>
      <c r="G47" s="67" t="s">
        <v>165</v>
      </c>
      <c r="H47" s="67">
        <v>10976</v>
      </c>
      <c r="I47" s="67">
        <v>5623</v>
      </c>
      <c r="J47" s="68">
        <v>5353</v>
      </c>
    </row>
    <row r="48" spans="1:14">
      <c r="A48" s="70" t="s">
        <v>166</v>
      </c>
      <c r="B48" s="73">
        <v>1498</v>
      </c>
      <c r="C48" s="73">
        <v>530</v>
      </c>
      <c r="D48" s="73">
        <v>968</v>
      </c>
      <c r="E48" s="73" t="s">
        <v>165</v>
      </c>
      <c r="F48" s="73" t="s">
        <v>165</v>
      </c>
      <c r="G48" s="73" t="s">
        <v>165</v>
      </c>
      <c r="H48" s="73">
        <v>1498</v>
      </c>
      <c r="I48" s="73">
        <v>530</v>
      </c>
      <c r="J48" s="74">
        <v>968</v>
      </c>
      <c r="N48" s="69"/>
    </row>
    <row r="49" spans="1:14" s="69" customFormat="1">
      <c r="A49" s="64" t="s">
        <v>203</v>
      </c>
      <c r="B49" s="67">
        <v>6222</v>
      </c>
      <c r="C49" s="67">
        <v>3153</v>
      </c>
      <c r="D49" s="67">
        <v>3069</v>
      </c>
      <c r="E49" s="67" t="s">
        <v>165</v>
      </c>
      <c r="F49" s="67" t="s">
        <v>165</v>
      </c>
      <c r="G49" s="67" t="s">
        <v>165</v>
      </c>
      <c r="H49" s="67">
        <v>6222</v>
      </c>
      <c r="I49" s="67">
        <v>3153</v>
      </c>
      <c r="J49" s="68">
        <v>3069</v>
      </c>
    </row>
    <row r="50" spans="1:14" s="54" customFormat="1">
      <c r="A50" s="70" t="s">
        <v>166</v>
      </c>
      <c r="B50" s="73">
        <v>896</v>
      </c>
      <c r="C50" s="73">
        <v>268</v>
      </c>
      <c r="D50" s="73">
        <v>628</v>
      </c>
      <c r="E50" s="73" t="s">
        <v>165</v>
      </c>
      <c r="F50" s="73" t="s">
        <v>165</v>
      </c>
      <c r="G50" s="73" t="s">
        <v>165</v>
      </c>
      <c r="H50" s="73">
        <v>896</v>
      </c>
      <c r="I50" s="73">
        <v>268</v>
      </c>
      <c r="J50" s="74">
        <v>628</v>
      </c>
      <c r="N50" s="69"/>
    </row>
    <row r="51" spans="1:14" s="69" customFormat="1">
      <c r="A51" s="64" t="s">
        <v>205</v>
      </c>
      <c r="B51" s="67">
        <v>9178</v>
      </c>
      <c r="C51" s="67">
        <v>4539</v>
      </c>
      <c r="D51" s="67">
        <v>4639</v>
      </c>
      <c r="E51" s="67">
        <v>5150</v>
      </c>
      <c r="F51" s="67">
        <v>2522</v>
      </c>
      <c r="G51" s="67">
        <v>2628</v>
      </c>
      <c r="H51" s="67">
        <v>4028</v>
      </c>
      <c r="I51" s="67">
        <v>2017</v>
      </c>
      <c r="J51" s="68">
        <v>2011</v>
      </c>
    </row>
    <row r="52" spans="1:14">
      <c r="A52" s="70" t="s">
        <v>166</v>
      </c>
      <c r="B52" s="73">
        <v>1666</v>
      </c>
      <c r="C52" s="73">
        <v>571</v>
      </c>
      <c r="D52" s="73">
        <v>1095</v>
      </c>
      <c r="E52" s="73">
        <v>1000</v>
      </c>
      <c r="F52" s="73">
        <v>339</v>
      </c>
      <c r="G52" s="73">
        <v>661</v>
      </c>
      <c r="H52" s="73">
        <v>666</v>
      </c>
      <c r="I52" s="73">
        <v>232</v>
      </c>
      <c r="J52" s="74">
        <v>434</v>
      </c>
      <c r="N52" s="69"/>
    </row>
    <row r="53" spans="1:14" s="69" customFormat="1">
      <c r="A53" s="64" t="s">
        <v>207</v>
      </c>
      <c r="B53" s="67">
        <v>9770</v>
      </c>
      <c r="C53" s="67">
        <v>4909</v>
      </c>
      <c r="D53" s="67">
        <v>4861</v>
      </c>
      <c r="E53" s="67" t="s">
        <v>165</v>
      </c>
      <c r="F53" s="67" t="s">
        <v>165</v>
      </c>
      <c r="G53" s="67" t="s">
        <v>165</v>
      </c>
      <c r="H53" s="67">
        <v>9770</v>
      </c>
      <c r="I53" s="67">
        <v>4909</v>
      </c>
      <c r="J53" s="68">
        <v>4861</v>
      </c>
    </row>
    <row r="54" spans="1:14" s="54" customFormat="1">
      <c r="A54" s="70" t="s">
        <v>166</v>
      </c>
      <c r="B54" s="73">
        <v>1532</v>
      </c>
      <c r="C54" s="73">
        <v>488</v>
      </c>
      <c r="D54" s="73">
        <v>1044</v>
      </c>
      <c r="E54" s="73" t="s">
        <v>165</v>
      </c>
      <c r="F54" s="73" t="s">
        <v>165</v>
      </c>
      <c r="G54" s="73" t="s">
        <v>165</v>
      </c>
      <c r="H54" s="73">
        <v>1532</v>
      </c>
      <c r="I54" s="73">
        <v>488</v>
      </c>
      <c r="J54" s="74">
        <v>1044</v>
      </c>
      <c r="N54" s="69"/>
    </row>
    <row r="55" spans="1:14" s="69" customFormat="1">
      <c r="A55" s="64" t="s">
        <v>209</v>
      </c>
      <c r="B55" s="67">
        <v>4329</v>
      </c>
      <c r="C55" s="67">
        <v>2144</v>
      </c>
      <c r="D55" s="67">
        <v>2185</v>
      </c>
      <c r="E55" s="67" t="s">
        <v>165</v>
      </c>
      <c r="F55" s="67" t="s">
        <v>165</v>
      </c>
      <c r="G55" s="67" t="s">
        <v>165</v>
      </c>
      <c r="H55" s="67">
        <v>4329</v>
      </c>
      <c r="I55" s="67">
        <v>2144</v>
      </c>
      <c r="J55" s="68">
        <v>2185</v>
      </c>
    </row>
    <row r="56" spans="1:14">
      <c r="A56" s="70" t="s">
        <v>166</v>
      </c>
      <c r="B56" s="73">
        <v>621</v>
      </c>
      <c r="C56" s="73">
        <v>209</v>
      </c>
      <c r="D56" s="73">
        <v>412</v>
      </c>
      <c r="E56" s="73" t="s">
        <v>165</v>
      </c>
      <c r="F56" s="73" t="s">
        <v>165</v>
      </c>
      <c r="G56" s="73" t="s">
        <v>165</v>
      </c>
      <c r="H56" s="73">
        <v>621</v>
      </c>
      <c r="I56" s="73">
        <v>209</v>
      </c>
      <c r="J56" s="74">
        <v>412</v>
      </c>
      <c r="N56" s="69"/>
    </row>
    <row r="57" spans="1:14" s="69" customFormat="1">
      <c r="A57" s="64" t="s">
        <v>211</v>
      </c>
      <c r="B57" s="67">
        <v>9397</v>
      </c>
      <c r="C57" s="67">
        <v>4685</v>
      </c>
      <c r="D57" s="67">
        <v>4712</v>
      </c>
      <c r="E57" s="67">
        <v>5474</v>
      </c>
      <c r="F57" s="67">
        <v>2668</v>
      </c>
      <c r="G57" s="67">
        <v>2806</v>
      </c>
      <c r="H57" s="67">
        <v>3923</v>
      </c>
      <c r="I57" s="67">
        <v>2017</v>
      </c>
      <c r="J57" s="68">
        <v>1906</v>
      </c>
    </row>
    <row r="58" spans="1:14" s="54" customFormat="1">
      <c r="A58" s="70" t="s">
        <v>166</v>
      </c>
      <c r="B58" s="73">
        <v>1515</v>
      </c>
      <c r="C58" s="73">
        <v>436</v>
      </c>
      <c r="D58" s="73">
        <v>1079</v>
      </c>
      <c r="E58" s="73">
        <v>959</v>
      </c>
      <c r="F58" s="73">
        <v>276</v>
      </c>
      <c r="G58" s="73">
        <v>683</v>
      </c>
      <c r="H58" s="73">
        <v>556</v>
      </c>
      <c r="I58" s="73">
        <v>160</v>
      </c>
      <c r="J58" s="74">
        <v>396</v>
      </c>
      <c r="N58" s="69"/>
    </row>
    <row r="59" spans="1:14" s="69" customFormat="1">
      <c r="A59" s="64" t="s">
        <v>213</v>
      </c>
      <c r="B59" s="67">
        <v>8459</v>
      </c>
      <c r="C59" s="67">
        <v>4274</v>
      </c>
      <c r="D59" s="67">
        <v>4185</v>
      </c>
      <c r="E59" s="67" t="s">
        <v>165</v>
      </c>
      <c r="F59" s="67" t="s">
        <v>165</v>
      </c>
      <c r="G59" s="67" t="s">
        <v>165</v>
      </c>
      <c r="H59" s="67">
        <v>8459</v>
      </c>
      <c r="I59" s="67">
        <v>4274</v>
      </c>
      <c r="J59" s="68">
        <v>4185</v>
      </c>
    </row>
    <row r="60" spans="1:14">
      <c r="A60" s="70" t="s">
        <v>166</v>
      </c>
      <c r="B60" s="73">
        <v>1262</v>
      </c>
      <c r="C60" s="73">
        <v>426</v>
      </c>
      <c r="D60" s="73">
        <v>836</v>
      </c>
      <c r="E60" s="73" t="s">
        <v>165</v>
      </c>
      <c r="F60" s="73" t="s">
        <v>165</v>
      </c>
      <c r="G60" s="73" t="s">
        <v>165</v>
      </c>
      <c r="H60" s="73">
        <v>1262</v>
      </c>
      <c r="I60" s="73">
        <v>426</v>
      </c>
      <c r="J60" s="74">
        <v>836</v>
      </c>
      <c r="N60" s="69"/>
    </row>
    <row r="61" spans="1:14" s="69" customFormat="1">
      <c r="A61" s="64" t="s">
        <v>215</v>
      </c>
      <c r="B61" s="67">
        <v>9251</v>
      </c>
      <c r="C61" s="67">
        <v>4703</v>
      </c>
      <c r="D61" s="67">
        <v>4548</v>
      </c>
      <c r="E61" s="67" t="s">
        <v>165</v>
      </c>
      <c r="F61" s="67" t="s">
        <v>165</v>
      </c>
      <c r="G61" s="67" t="s">
        <v>165</v>
      </c>
      <c r="H61" s="67">
        <v>9251</v>
      </c>
      <c r="I61" s="67">
        <v>4703</v>
      </c>
      <c r="J61" s="68">
        <v>4548</v>
      </c>
    </row>
    <row r="62" spans="1:14" s="54" customFormat="1">
      <c r="A62" s="70" t="s">
        <v>166</v>
      </c>
      <c r="B62" s="73">
        <v>1370</v>
      </c>
      <c r="C62" s="73">
        <v>415</v>
      </c>
      <c r="D62" s="73">
        <v>955</v>
      </c>
      <c r="E62" s="73" t="s">
        <v>165</v>
      </c>
      <c r="F62" s="73" t="s">
        <v>165</v>
      </c>
      <c r="G62" s="73" t="s">
        <v>165</v>
      </c>
      <c r="H62" s="73">
        <v>1370</v>
      </c>
      <c r="I62" s="73">
        <v>415</v>
      </c>
      <c r="J62" s="74">
        <v>955</v>
      </c>
      <c r="N62" s="69"/>
    </row>
    <row r="63" spans="1:14" s="69" customFormat="1">
      <c r="A63" s="64" t="s">
        <v>217</v>
      </c>
      <c r="B63" s="67">
        <v>15717</v>
      </c>
      <c r="C63" s="67">
        <v>7853</v>
      </c>
      <c r="D63" s="67">
        <v>7864</v>
      </c>
      <c r="E63" s="67">
        <v>6840</v>
      </c>
      <c r="F63" s="67">
        <v>3309</v>
      </c>
      <c r="G63" s="67">
        <v>3531</v>
      </c>
      <c r="H63" s="67">
        <v>8877</v>
      </c>
      <c r="I63" s="67">
        <v>4544</v>
      </c>
      <c r="J63" s="68">
        <v>4333</v>
      </c>
    </row>
    <row r="64" spans="1:14">
      <c r="A64" s="70" t="s">
        <v>166</v>
      </c>
      <c r="B64" s="73">
        <v>2740</v>
      </c>
      <c r="C64" s="73">
        <v>877</v>
      </c>
      <c r="D64" s="73">
        <v>1863</v>
      </c>
      <c r="E64" s="73">
        <v>1450</v>
      </c>
      <c r="F64" s="73">
        <v>458</v>
      </c>
      <c r="G64" s="73">
        <v>992</v>
      </c>
      <c r="H64" s="73">
        <v>1290</v>
      </c>
      <c r="I64" s="73">
        <v>419</v>
      </c>
      <c r="J64" s="74">
        <v>871</v>
      </c>
      <c r="N64" s="69"/>
    </row>
    <row r="65" spans="1:14" s="69" customFormat="1">
      <c r="A65" s="64" t="s">
        <v>219</v>
      </c>
      <c r="B65" s="67">
        <v>7455</v>
      </c>
      <c r="C65" s="67">
        <v>3921</v>
      </c>
      <c r="D65" s="67">
        <v>3534</v>
      </c>
      <c r="E65" s="67" t="s">
        <v>165</v>
      </c>
      <c r="F65" s="67" t="s">
        <v>165</v>
      </c>
      <c r="G65" s="67" t="s">
        <v>165</v>
      </c>
      <c r="H65" s="67">
        <v>7455</v>
      </c>
      <c r="I65" s="67">
        <v>3921</v>
      </c>
      <c r="J65" s="68">
        <v>3534</v>
      </c>
    </row>
    <row r="66" spans="1:14" s="54" customFormat="1">
      <c r="A66" s="70" t="s">
        <v>166</v>
      </c>
      <c r="B66" s="73">
        <v>926</v>
      </c>
      <c r="C66" s="73">
        <v>331</v>
      </c>
      <c r="D66" s="73">
        <v>595</v>
      </c>
      <c r="E66" s="73" t="s">
        <v>165</v>
      </c>
      <c r="F66" s="73" t="s">
        <v>165</v>
      </c>
      <c r="G66" s="73" t="s">
        <v>165</v>
      </c>
      <c r="H66" s="73">
        <v>926</v>
      </c>
      <c r="I66" s="73">
        <v>331</v>
      </c>
      <c r="J66" s="74">
        <v>595</v>
      </c>
      <c r="N66" s="69"/>
    </row>
    <row r="67" spans="1:14" s="69" customFormat="1">
      <c r="A67" s="64" t="s">
        <v>221</v>
      </c>
      <c r="B67" s="67">
        <v>3444</v>
      </c>
      <c r="C67" s="67">
        <v>1729</v>
      </c>
      <c r="D67" s="67">
        <v>1715</v>
      </c>
      <c r="E67" s="67">
        <v>3444</v>
      </c>
      <c r="F67" s="67">
        <v>1729</v>
      </c>
      <c r="G67" s="67">
        <v>1715</v>
      </c>
      <c r="H67" s="67" t="s">
        <v>165</v>
      </c>
      <c r="I67" s="67" t="s">
        <v>165</v>
      </c>
      <c r="J67" s="68" t="s">
        <v>165</v>
      </c>
    </row>
    <row r="68" spans="1:14">
      <c r="A68" s="70" t="s">
        <v>166</v>
      </c>
      <c r="B68" s="73">
        <v>683</v>
      </c>
      <c r="C68" s="73">
        <v>212</v>
      </c>
      <c r="D68" s="73">
        <v>471</v>
      </c>
      <c r="E68" s="73">
        <v>683</v>
      </c>
      <c r="F68" s="73">
        <v>212</v>
      </c>
      <c r="G68" s="73">
        <v>471</v>
      </c>
      <c r="H68" s="73" t="s">
        <v>165</v>
      </c>
      <c r="I68" s="73" t="s">
        <v>165</v>
      </c>
      <c r="J68" s="74" t="s">
        <v>165</v>
      </c>
      <c r="N68" s="69"/>
    </row>
    <row r="69" spans="1:14" s="69" customFormat="1">
      <c r="A69" s="64" t="s">
        <v>223</v>
      </c>
      <c r="B69" s="67">
        <v>3782</v>
      </c>
      <c r="C69" s="67">
        <v>1841</v>
      </c>
      <c r="D69" s="67">
        <v>1941</v>
      </c>
      <c r="E69" s="67">
        <v>3782</v>
      </c>
      <c r="F69" s="67">
        <v>1841</v>
      </c>
      <c r="G69" s="67">
        <v>1941</v>
      </c>
      <c r="H69" s="67" t="s">
        <v>165</v>
      </c>
      <c r="I69" s="67" t="s">
        <v>165</v>
      </c>
      <c r="J69" s="68" t="s">
        <v>165</v>
      </c>
    </row>
    <row r="70" spans="1:14" s="54" customFormat="1">
      <c r="A70" s="70" t="s">
        <v>166</v>
      </c>
      <c r="B70" s="73">
        <v>768</v>
      </c>
      <c r="C70" s="73">
        <v>217</v>
      </c>
      <c r="D70" s="73">
        <v>551</v>
      </c>
      <c r="E70" s="73">
        <v>768</v>
      </c>
      <c r="F70" s="73">
        <v>217</v>
      </c>
      <c r="G70" s="73">
        <v>551</v>
      </c>
      <c r="H70" s="73" t="s">
        <v>165</v>
      </c>
      <c r="I70" s="73" t="s">
        <v>165</v>
      </c>
      <c r="J70" s="74" t="s">
        <v>165</v>
      </c>
      <c r="N70" s="69"/>
    </row>
    <row r="71" spans="1:14" s="69" customFormat="1">
      <c r="A71" s="64" t="s">
        <v>225</v>
      </c>
      <c r="B71" s="67">
        <v>5338</v>
      </c>
      <c r="C71" s="67">
        <v>2663</v>
      </c>
      <c r="D71" s="67">
        <v>2675</v>
      </c>
      <c r="E71" s="67" t="s">
        <v>165</v>
      </c>
      <c r="F71" s="67" t="s">
        <v>165</v>
      </c>
      <c r="G71" s="67" t="s">
        <v>165</v>
      </c>
      <c r="H71" s="67">
        <v>5338</v>
      </c>
      <c r="I71" s="67">
        <v>2663</v>
      </c>
      <c r="J71" s="68">
        <v>2675</v>
      </c>
    </row>
    <row r="72" spans="1:14">
      <c r="A72" s="70" t="s">
        <v>166</v>
      </c>
      <c r="B72" s="73">
        <v>820</v>
      </c>
      <c r="C72" s="73">
        <v>275</v>
      </c>
      <c r="D72" s="73">
        <v>545</v>
      </c>
      <c r="E72" s="73" t="s">
        <v>165</v>
      </c>
      <c r="F72" s="73" t="s">
        <v>165</v>
      </c>
      <c r="G72" s="73" t="s">
        <v>165</v>
      </c>
      <c r="H72" s="73">
        <v>820</v>
      </c>
      <c r="I72" s="73">
        <v>275</v>
      </c>
      <c r="J72" s="74">
        <v>545</v>
      </c>
      <c r="N72" s="69"/>
    </row>
    <row r="73" spans="1:14" s="69" customFormat="1">
      <c r="A73" s="64" t="s">
        <v>227</v>
      </c>
      <c r="B73" s="67">
        <v>6235</v>
      </c>
      <c r="C73" s="67">
        <v>3121</v>
      </c>
      <c r="D73" s="67">
        <v>3114</v>
      </c>
      <c r="E73" s="67" t="s">
        <v>165</v>
      </c>
      <c r="F73" s="67" t="s">
        <v>165</v>
      </c>
      <c r="G73" s="67" t="s">
        <v>165</v>
      </c>
      <c r="H73" s="67">
        <v>6235</v>
      </c>
      <c r="I73" s="67">
        <v>3121</v>
      </c>
      <c r="J73" s="68">
        <v>3114</v>
      </c>
    </row>
    <row r="74" spans="1:14">
      <c r="A74" s="70" t="s">
        <v>166</v>
      </c>
      <c r="B74" s="73">
        <v>1056</v>
      </c>
      <c r="C74" s="73">
        <v>348</v>
      </c>
      <c r="D74" s="73">
        <v>708</v>
      </c>
      <c r="E74" s="73" t="s">
        <v>165</v>
      </c>
      <c r="F74" s="73" t="s">
        <v>165</v>
      </c>
      <c r="G74" s="73" t="s">
        <v>165</v>
      </c>
      <c r="H74" s="73">
        <v>1056</v>
      </c>
      <c r="I74" s="73">
        <v>348</v>
      </c>
      <c r="J74" s="74">
        <v>708</v>
      </c>
      <c r="N74" s="69"/>
    </row>
    <row r="75" spans="1:14" s="69" customFormat="1">
      <c r="A75" s="64" t="s">
        <v>229</v>
      </c>
      <c r="B75" s="67">
        <v>33619</v>
      </c>
      <c r="C75" s="67">
        <v>16501</v>
      </c>
      <c r="D75" s="67">
        <v>17118</v>
      </c>
      <c r="E75" s="67">
        <v>14716</v>
      </c>
      <c r="F75" s="67">
        <v>7015</v>
      </c>
      <c r="G75" s="67">
        <v>7701</v>
      </c>
      <c r="H75" s="67">
        <v>18903</v>
      </c>
      <c r="I75" s="67">
        <v>9486</v>
      </c>
      <c r="J75" s="68">
        <v>9417</v>
      </c>
    </row>
    <row r="76" spans="1:14">
      <c r="A76" s="70" t="s">
        <v>166</v>
      </c>
      <c r="B76" s="73">
        <v>5506</v>
      </c>
      <c r="C76" s="73">
        <v>1803</v>
      </c>
      <c r="D76" s="73">
        <v>3703</v>
      </c>
      <c r="E76" s="73">
        <v>3149</v>
      </c>
      <c r="F76" s="73">
        <v>994</v>
      </c>
      <c r="G76" s="73">
        <v>2155</v>
      </c>
      <c r="H76" s="73">
        <v>2357</v>
      </c>
      <c r="I76" s="73">
        <v>809</v>
      </c>
      <c r="J76" s="74">
        <v>1548</v>
      </c>
      <c r="N76" s="69"/>
    </row>
    <row r="77" spans="1:14" s="69" customFormat="1">
      <c r="A77" s="64" t="s">
        <v>231</v>
      </c>
      <c r="B77" s="67">
        <v>9363</v>
      </c>
      <c r="C77" s="67">
        <v>4812</v>
      </c>
      <c r="D77" s="67">
        <v>4551</v>
      </c>
      <c r="E77" s="67">
        <v>3689</v>
      </c>
      <c r="F77" s="67">
        <v>1836</v>
      </c>
      <c r="G77" s="67">
        <v>1853</v>
      </c>
      <c r="H77" s="67">
        <v>5674</v>
      </c>
      <c r="I77" s="67">
        <v>2976</v>
      </c>
      <c r="J77" s="68">
        <v>2698</v>
      </c>
    </row>
    <row r="78" spans="1:14">
      <c r="A78" s="70" t="s">
        <v>166</v>
      </c>
      <c r="B78" s="73">
        <v>1619</v>
      </c>
      <c r="C78" s="73">
        <v>525</v>
      </c>
      <c r="D78" s="73">
        <v>1094</v>
      </c>
      <c r="E78" s="73">
        <v>762</v>
      </c>
      <c r="F78" s="73">
        <v>237</v>
      </c>
      <c r="G78" s="73">
        <v>525</v>
      </c>
      <c r="H78" s="73">
        <v>857</v>
      </c>
      <c r="I78" s="73">
        <v>288</v>
      </c>
      <c r="J78" s="74">
        <v>569</v>
      </c>
      <c r="N78" s="69"/>
    </row>
    <row r="79" spans="1:14" s="69" customFormat="1">
      <c r="A79" s="64" t="s">
        <v>233</v>
      </c>
      <c r="B79" s="67">
        <v>11858</v>
      </c>
      <c r="C79" s="67">
        <v>5917</v>
      </c>
      <c r="D79" s="67">
        <v>5941</v>
      </c>
      <c r="E79" s="67" t="s">
        <v>165</v>
      </c>
      <c r="F79" s="67" t="s">
        <v>165</v>
      </c>
      <c r="G79" s="67" t="s">
        <v>165</v>
      </c>
      <c r="H79" s="67">
        <v>11858</v>
      </c>
      <c r="I79" s="67">
        <v>5917</v>
      </c>
      <c r="J79" s="68">
        <v>5941</v>
      </c>
    </row>
    <row r="80" spans="1:14">
      <c r="A80" s="70" t="s">
        <v>166</v>
      </c>
      <c r="B80" s="73">
        <v>1738</v>
      </c>
      <c r="C80" s="73">
        <v>549</v>
      </c>
      <c r="D80" s="73">
        <v>1189</v>
      </c>
      <c r="E80" s="73" t="s">
        <v>165</v>
      </c>
      <c r="F80" s="73" t="s">
        <v>165</v>
      </c>
      <c r="G80" s="73" t="s">
        <v>165</v>
      </c>
      <c r="H80" s="73">
        <v>1738</v>
      </c>
      <c r="I80" s="73">
        <v>549</v>
      </c>
      <c r="J80" s="74">
        <v>1189</v>
      </c>
      <c r="N80" s="69"/>
    </row>
    <row r="81" spans="1:14" s="69" customFormat="1">
      <c r="A81" s="64" t="s">
        <v>235</v>
      </c>
      <c r="B81" s="67">
        <v>3411</v>
      </c>
      <c r="C81" s="67">
        <v>1683</v>
      </c>
      <c r="D81" s="67">
        <v>1728</v>
      </c>
      <c r="E81" s="67" t="s">
        <v>165</v>
      </c>
      <c r="F81" s="67" t="s">
        <v>165</v>
      </c>
      <c r="G81" s="67" t="s">
        <v>165</v>
      </c>
      <c r="H81" s="67">
        <v>3411</v>
      </c>
      <c r="I81" s="67">
        <v>1683</v>
      </c>
      <c r="J81" s="68">
        <v>1728</v>
      </c>
    </row>
    <row r="82" spans="1:14">
      <c r="A82" s="70" t="s">
        <v>166</v>
      </c>
      <c r="B82" s="73">
        <v>612</v>
      </c>
      <c r="C82" s="73">
        <v>192</v>
      </c>
      <c r="D82" s="73">
        <v>420</v>
      </c>
      <c r="E82" s="73" t="s">
        <v>165</v>
      </c>
      <c r="F82" s="73" t="s">
        <v>165</v>
      </c>
      <c r="G82" s="73" t="s">
        <v>165</v>
      </c>
      <c r="H82" s="73">
        <v>612</v>
      </c>
      <c r="I82" s="73">
        <v>192</v>
      </c>
      <c r="J82" s="74">
        <v>420</v>
      </c>
      <c r="N82" s="69"/>
    </row>
    <row r="83" spans="1:14" s="69" customFormat="1">
      <c r="A83" s="64" t="s">
        <v>237</v>
      </c>
      <c r="B83" s="67">
        <v>16359</v>
      </c>
      <c r="C83" s="67">
        <v>8030</v>
      </c>
      <c r="D83" s="67">
        <v>8329</v>
      </c>
      <c r="E83" s="67" t="s">
        <v>165</v>
      </c>
      <c r="F83" s="67" t="s">
        <v>165</v>
      </c>
      <c r="G83" s="67" t="s">
        <v>165</v>
      </c>
      <c r="H83" s="67">
        <v>16359</v>
      </c>
      <c r="I83" s="67">
        <v>8030</v>
      </c>
      <c r="J83" s="68">
        <v>8329</v>
      </c>
    </row>
    <row r="84" spans="1:14">
      <c r="A84" s="70" t="s">
        <v>166</v>
      </c>
      <c r="B84" s="73">
        <v>2254</v>
      </c>
      <c r="C84" s="73">
        <v>786</v>
      </c>
      <c r="D84" s="73">
        <v>1468</v>
      </c>
      <c r="E84" s="73" t="s">
        <v>165</v>
      </c>
      <c r="F84" s="73" t="s">
        <v>165</v>
      </c>
      <c r="G84" s="73" t="s">
        <v>165</v>
      </c>
      <c r="H84" s="73">
        <v>2254</v>
      </c>
      <c r="I84" s="73">
        <v>786</v>
      </c>
      <c r="J84" s="74">
        <v>1468</v>
      </c>
      <c r="N84" s="69"/>
    </row>
    <row r="85" spans="1:14" s="69" customFormat="1">
      <c r="A85" s="64" t="s">
        <v>239</v>
      </c>
      <c r="B85" s="67">
        <v>4243</v>
      </c>
      <c r="C85" s="67">
        <v>2131</v>
      </c>
      <c r="D85" s="67">
        <v>2112</v>
      </c>
      <c r="E85" s="67" t="s">
        <v>165</v>
      </c>
      <c r="F85" s="67" t="s">
        <v>165</v>
      </c>
      <c r="G85" s="67" t="s">
        <v>165</v>
      </c>
      <c r="H85" s="67">
        <v>4243</v>
      </c>
      <c r="I85" s="67">
        <v>2131</v>
      </c>
      <c r="J85" s="68">
        <v>2112</v>
      </c>
    </row>
    <row r="86" spans="1:14">
      <c r="A86" s="70" t="s">
        <v>166</v>
      </c>
      <c r="B86" s="73">
        <v>620</v>
      </c>
      <c r="C86" s="73">
        <v>209</v>
      </c>
      <c r="D86" s="73">
        <v>411</v>
      </c>
      <c r="E86" s="73" t="s">
        <v>165</v>
      </c>
      <c r="F86" s="73" t="s">
        <v>165</v>
      </c>
      <c r="G86" s="73" t="s">
        <v>165</v>
      </c>
      <c r="H86" s="73">
        <v>620</v>
      </c>
      <c r="I86" s="73">
        <v>209</v>
      </c>
      <c r="J86" s="74">
        <v>411</v>
      </c>
      <c r="N86" s="69"/>
    </row>
    <row r="87" spans="1:14" s="69" customFormat="1">
      <c r="A87" s="64" t="s">
        <v>241</v>
      </c>
      <c r="B87" s="67">
        <v>2265</v>
      </c>
      <c r="C87" s="67">
        <v>1148</v>
      </c>
      <c r="D87" s="67">
        <v>1117</v>
      </c>
      <c r="E87" s="67" t="s">
        <v>165</v>
      </c>
      <c r="F87" s="67" t="s">
        <v>165</v>
      </c>
      <c r="G87" s="67" t="s">
        <v>165</v>
      </c>
      <c r="H87" s="67">
        <v>2265</v>
      </c>
      <c r="I87" s="67">
        <v>1148</v>
      </c>
      <c r="J87" s="68">
        <v>1117</v>
      </c>
    </row>
    <row r="88" spans="1:14">
      <c r="A88" s="70" t="s">
        <v>166</v>
      </c>
      <c r="B88" s="73">
        <v>336</v>
      </c>
      <c r="C88" s="73">
        <v>123</v>
      </c>
      <c r="D88" s="73">
        <v>213</v>
      </c>
      <c r="E88" s="73" t="s">
        <v>165</v>
      </c>
      <c r="F88" s="73" t="s">
        <v>165</v>
      </c>
      <c r="G88" s="73" t="s">
        <v>165</v>
      </c>
      <c r="H88" s="73">
        <v>336</v>
      </c>
      <c r="I88" s="73">
        <v>123</v>
      </c>
      <c r="J88" s="74">
        <v>213</v>
      </c>
      <c r="N88" s="69"/>
    </row>
    <row r="89" spans="1:14" s="69" customFormat="1">
      <c r="A89" s="64" t="s">
        <v>243</v>
      </c>
      <c r="B89" s="67">
        <v>13364</v>
      </c>
      <c r="C89" s="67">
        <v>6654</v>
      </c>
      <c r="D89" s="67">
        <v>6710</v>
      </c>
      <c r="E89" s="67" t="s">
        <v>165</v>
      </c>
      <c r="F89" s="67" t="s">
        <v>165</v>
      </c>
      <c r="G89" s="67" t="s">
        <v>165</v>
      </c>
      <c r="H89" s="67">
        <v>13364</v>
      </c>
      <c r="I89" s="67">
        <v>6654</v>
      </c>
      <c r="J89" s="68">
        <v>6710</v>
      </c>
    </row>
    <row r="90" spans="1:14">
      <c r="A90" s="70" t="s">
        <v>166</v>
      </c>
      <c r="B90" s="73">
        <v>1675</v>
      </c>
      <c r="C90" s="73">
        <v>618</v>
      </c>
      <c r="D90" s="73">
        <v>1057</v>
      </c>
      <c r="E90" s="73" t="s">
        <v>165</v>
      </c>
      <c r="F90" s="73" t="s">
        <v>165</v>
      </c>
      <c r="G90" s="73" t="s">
        <v>165</v>
      </c>
      <c r="H90" s="73">
        <v>1675</v>
      </c>
      <c r="I90" s="73">
        <v>618</v>
      </c>
      <c r="J90" s="74">
        <v>1057</v>
      </c>
      <c r="N90" s="69"/>
    </row>
    <row r="91" spans="1:14" s="69" customFormat="1">
      <c r="A91" s="64" t="s">
        <v>245</v>
      </c>
      <c r="B91" s="67">
        <v>23847</v>
      </c>
      <c r="C91" s="67">
        <v>11581</v>
      </c>
      <c r="D91" s="67">
        <v>12266</v>
      </c>
      <c r="E91" s="67">
        <v>23847</v>
      </c>
      <c r="F91" s="67">
        <v>11581</v>
      </c>
      <c r="G91" s="67">
        <v>12266</v>
      </c>
      <c r="H91" s="67" t="s">
        <v>165</v>
      </c>
      <c r="I91" s="67" t="s">
        <v>165</v>
      </c>
      <c r="J91" s="68" t="s">
        <v>165</v>
      </c>
    </row>
    <row r="92" spans="1:14">
      <c r="A92" s="70" t="s">
        <v>166</v>
      </c>
      <c r="B92" s="73">
        <v>4491</v>
      </c>
      <c r="C92" s="73">
        <v>1486</v>
      </c>
      <c r="D92" s="73">
        <v>3005</v>
      </c>
      <c r="E92" s="73">
        <v>4491</v>
      </c>
      <c r="F92" s="73">
        <v>1486</v>
      </c>
      <c r="G92" s="73">
        <v>3005</v>
      </c>
      <c r="H92" s="73" t="s">
        <v>165</v>
      </c>
      <c r="I92" s="73" t="s">
        <v>165</v>
      </c>
      <c r="J92" s="74" t="s">
        <v>165</v>
      </c>
      <c r="N92" s="69"/>
    </row>
    <row r="93" spans="1:14" s="69" customFormat="1">
      <c r="A93" s="64" t="s">
        <v>245</v>
      </c>
      <c r="B93" s="67">
        <v>15617</v>
      </c>
      <c r="C93" s="67">
        <v>7888</v>
      </c>
      <c r="D93" s="67">
        <v>7729</v>
      </c>
      <c r="E93" s="67" t="s">
        <v>165</v>
      </c>
      <c r="F93" s="67" t="s">
        <v>165</v>
      </c>
      <c r="G93" s="67" t="s">
        <v>165</v>
      </c>
      <c r="H93" s="67">
        <v>15617</v>
      </c>
      <c r="I93" s="67">
        <v>7888</v>
      </c>
      <c r="J93" s="68">
        <v>7729</v>
      </c>
    </row>
    <row r="94" spans="1:14">
      <c r="A94" s="70" t="s">
        <v>166</v>
      </c>
      <c r="B94" s="73">
        <v>2018</v>
      </c>
      <c r="C94" s="73">
        <v>702</v>
      </c>
      <c r="D94" s="73">
        <v>1316</v>
      </c>
      <c r="E94" s="73" t="s">
        <v>165</v>
      </c>
      <c r="F94" s="73" t="s">
        <v>165</v>
      </c>
      <c r="G94" s="73" t="s">
        <v>165</v>
      </c>
      <c r="H94" s="73">
        <v>2018</v>
      </c>
      <c r="I94" s="73">
        <v>702</v>
      </c>
      <c r="J94" s="74">
        <v>1316</v>
      </c>
      <c r="N94" s="69"/>
    </row>
    <row r="95" spans="1:14" s="69" customFormat="1">
      <c r="A95" s="64" t="s">
        <v>248</v>
      </c>
      <c r="B95" s="67">
        <v>10696</v>
      </c>
      <c r="C95" s="67">
        <v>5426</v>
      </c>
      <c r="D95" s="67">
        <v>5270</v>
      </c>
      <c r="E95" s="67" t="s">
        <v>165</v>
      </c>
      <c r="F95" s="67" t="s">
        <v>165</v>
      </c>
      <c r="G95" s="67" t="s">
        <v>165</v>
      </c>
      <c r="H95" s="67">
        <v>10696</v>
      </c>
      <c r="I95" s="67">
        <v>5426</v>
      </c>
      <c r="J95" s="68">
        <v>5270</v>
      </c>
    </row>
    <row r="96" spans="1:14">
      <c r="A96" s="70" t="s">
        <v>166</v>
      </c>
      <c r="B96" s="73">
        <v>1494</v>
      </c>
      <c r="C96" s="73">
        <v>522</v>
      </c>
      <c r="D96" s="73">
        <v>972</v>
      </c>
      <c r="E96" s="73" t="s">
        <v>165</v>
      </c>
      <c r="F96" s="73" t="s">
        <v>165</v>
      </c>
      <c r="G96" s="73" t="s">
        <v>165</v>
      </c>
      <c r="H96" s="73">
        <v>1494</v>
      </c>
      <c r="I96" s="73">
        <v>522</v>
      </c>
      <c r="J96" s="74">
        <v>972</v>
      </c>
      <c r="N96" s="69"/>
    </row>
    <row r="97" spans="1:14" s="69" customFormat="1">
      <c r="A97" s="64" t="s">
        <v>250</v>
      </c>
      <c r="B97" s="67">
        <v>1323</v>
      </c>
      <c r="C97" s="67">
        <v>638</v>
      </c>
      <c r="D97" s="67">
        <v>685</v>
      </c>
      <c r="E97" s="67">
        <v>1323</v>
      </c>
      <c r="F97" s="67">
        <v>638</v>
      </c>
      <c r="G97" s="67">
        <v>685</v>
      </c>
      <c r="H97" s="67" t="s">
        <v>165</v>
      </c>
      <c r="I97" s="67" t="s">
        <v>165</v>
      </c>
      <c r="J97" s="68" t="s">
        <v>165</v>
      </c>
    </row>
    <row r="98" spans="1:14">
      <c r="A98" s="70" t="s">
        <v>166</v>
      </c>
      <c r="B98" s="73">
        <v>269</v>
      </c>
      <c r="C98" s="73">
        <v>83</v>
      </c>
      <c r="D98" s="73">
        <v>186</v>
      </c>
      <c r="E98" s="73">
        <v>269</v>
      </c>
      <c r="F98" s="73">
        <v>83</v>
      </c>
      <c r="G98" s="73">
        <v>186</v>
      </c>
      <c r="H98" s="73" t="s">
        <v>165</v>
      </c>
      <c r="I98" s="73" t="s">
        <v>165</v>
      </c>
      <c r="J98" s="74" t="s">
        <v>165</v>
      </c>
      <c r="N98" s="69"/>
    </row>
    <row r="99" spans="1:14" s="69" customFormat="1">
      <c r="A99" s="64" t="s">
        <v>252</v>
      </c>
      <c r="B99" s="67">
        <v>38618</v>
      </c>
      <c r="C99" s="67">
        <v>18699</v>
      </c>
      <c r="D99" s="67">
        <v>19919</v>
      </c>
      <c r="E99" s="67">
        <v>38618</v>
      </c>
      <c r="F99" s="67">
        <v>18699</v>
      </c>
      <c r="G99" s="67">
        <v>19919</v>
      </c>
      <c r="H99" s="67" t="s">
        <v>165</v>
      </c>
      <c r="I99" s="67" t="s">
        <v>165</v>
      </c>
      <c r="J99" s="68" t="s">
        <v>165</v>
      </c>
    </row>
    <row r="100" spans="1:14">
      <c r="A100" s="70" t="s">
        <v>166</v>
      </c>
      <c r="B100" s="73">
        <v>7060</v>
      </c>
      <c r="C100" s="73">
        <v>2114</v>
      </c>
      <c r="D100" s="73">
        <v>4946</v>
      </c>
      <c r="E100" s="73">
        <v>7060</v>
      </c>
      <c r="F100" s="73">
        <v>2114</v>
      </c>
      <c r="G100" s="73">
        <v>4946</v>
      </c>
      <c r="H100" s="73" t="s">
        <v>165</v>
      </c>
      <c r="I100" s="73" t="s">
        <v>165</v>
      </c>
      <c r="J100" s="74" t="s">
        <v>165</v>
      </c>
      <c r="N100" s="69"/>
    </row>
    <row r="101" spans="1:14" s="69" customFormat="1">
      <c r="A101" s="64" t="s">
        <v>252</v>
      </c>
      <c r="B101" s="67">
        <v>11348</v>
      </c>
      <c r="C101" s="67">
        <v>5836</v>
      </c>
      <c r="D101" s="67">
        <v>5512</v>
      </c>
      <c r="E101" s="67" t="s">
        <v>165</v>
      </c>
      <c r="F101" s="67" t="s">
        <v>165</v>
      </c>
      <c r="G101" s="67" t="s">
        <v>165</v>
      </c>
      <c r="H101" s="67">
        <v>11348</v>
      </c>
      <c r="I101" s="67">
        <v>5836</v>
      </c>
      <c r="J101" s="68">
        <v>5512</v>
      </c>
    </row>
    <row r="102" spans="1:14">
      <c r="A102" s="70" t="s">
        <v>166</v>
      </c>
      <c r="B102" s="73">
        <v>1435</v>
      </c>
      <c r="C102" s="73">
        <v>435</v>
      </c>
      <c r="D102" s="73">
        <v>1000</v>
      </c>
      <c r="E102" s="73" t="s">
        <v>165</v>
      </c>
      <c r="F102" s="73" t="s">
        <v>165</v>
      </c>
      <c r="G102" s="73" t="s">
        <v>165</v>
      </c>
      <c r="H102" s="73">
        <v>1435</v>
      </c>
      <c r="I102" s="73">
        <v>435</v>
      </c>
      <c r="J102" s="74">
        <v>1000</v>
      </c>
      <c r="N102" s="69"/>
    </row>
    <row r="103" spans="1:14" s="69" customFormat="1">
      <c r="A103" s="64" t="s">
        <v>255</v>
      </c>
      <c r="B103" s="67">
        <v>35378</v>
      </c>
      <c r="C103" s="67">
        <v>17090</v>
      </c>
      <c r="D103" s="67">
        <v>18288</v>
      </c>
      <c r="E103" s="67">
        <v>35378</v>
      </c>
      <c r="F103" s="67">
        <v>17090</v>
      </c>
      <c r="G103" s="67">
        <v>18288</v>
      </c>
      <c r="H103" s="67" t="s">
        <v>165</v>
      </c>
      <c r="I103" s="67" t="s">
        <v>165</v>
      </c>
      <c r="J103" s="68" t="s">
        <v>165</v>
      </c>
    </row>
    <row r="104" spans="1:14">
      <c r="A104" s="70" t="s">
        <v>166</v>
      </c>
      <c r="B104" s="73">
        <v>7060</v>
      </c>
      <c r="C104" s="73">
        <v>2192</v>
      </c>
      <c r="D104" s="73">
        <v>4868</v>
      </c>
      <c r="E104" s="73">
        <v>7060</v>
      </c>
      <c r="F104" s="73">
        <v>2192</v>
      </c>
      <c r="G104" s="73">
        <v>4868</v>
      </c>
      <c r="H104" s="73" t="s">
        <v>165</v>
      </c>
      <c r="I104" s="73" t="s">
        <v>165</v>
      </c>
      <c r="J104" s="74" t="s">
        <v>165</v>
      </c>
      <c r="N104" s="69"/>
    </row>
    <row r="105" spans="1:14" s="69" customFormat="1">
      <c r="A105" s="64" t="s">
        <v>257</v>
      </c>
      <c r="B105" s="67">
        <v>4707</v>
      </c>
      <c r="C105" s="67">
        <v>2377</v>
      </c>
      <c r="D105" s="67">
        <v>2330</v>
      </c>
      <c r="E105" s="67" t="s">
        <v>165</v>
      </c>
      <c r="F105" s="67" t="s">
        <v>165</v>
      </c>
      <c r="G105" s="67" t="s">
        <v>165</v>
      </c>
      <c r="H105" s="67">
        <v>4707</v>
      </c>
      <c r="I105" s="67">
        <v>2377</v>
      </c>
      <c r="J105" s="68">
        <v>2330</v>
      </c>
    </row>
    <row r="106" spans="1:14">
      <c r="A106" s="70" t="s">
        <v>166</v>
      </c>
      <c r="B106" s="73">
        <v>616</v>
      </c>
      <c r="C106" s="73">
        <v>190</v>
      </c>
      <c r="D106" s="73">
        <v>426</v>
      </c>
      <c r="E106" s="73" t="s">
        <v>165</v>
      </c>
      <c r="F106" s="73" t="s">
        <v>165</v>
      </c>
      <c r="G106" s="73" t="s">
        <v>165</v>
      </c>
      <c r="H106" s="73">
        <v>616</v>
      </c>
      <c r="I106" s="73">
        <v>190</v>
      </c>
      <c r="J106" s="74">
        <v>426</v>
      </c>
      <c r="N106" s="69"/>
    </row>
    <row r="107" spans="1:14" s="69" customFormat="1">
      <c r="A107" s="64" t="s">
        <v>259</v>
      </c>
      <c r="B107" s="67">
        <v>6253</v>
      </c>
      <c r="C107" s="67">
        <v>3132</v>
      </c>
      <c r="D107" s="67">
        <v>3121</v>
      </c>
      <c r="E107" s="67" t="s">
        <v>165</v>
      </c>
      <c r="F107" s="67" t="s">
        <v>165</v>
      </c>
      <c r="G107" s="67" t="s">
        <v>165</v>
      </c>
      <c r="H107" s="67">
        <v>6253</v>
      </c>
      <c r="I107" s="67">
        <v>3132</v>
      </c>
      <c r="J107" s="68">
        <v>3121</v>
      </c>
    </row>
    <row r="108" spans="1:14">
      <c r="A108" s="70" t="s">
        <v>166</v>
      </c>
      <c r="B108" s="73">
        <v>795</v>
      </c>
      <c r="C108" s="73">
        <v>289</v>
      </c>
      <c r="D108" s="73">
        <v>506</v>
      </c>
      <c r="E108" s="73" t="s">
        <v>165</v>
      </c>
      <c r="F108" s="73" t="s">
        <v>165</v>
      </c>
      <c r="G108" s="73" t="s">
        <v>165</v>
      </c>
      <c r="H108" s="73">
        <v>795</v>
      </c>
      <c r="I108" s="73">
        <v>289</v>
      </c>
      <c r="J108" s="74">
        <v>506</v>
      </c>
      <c r="N108" s="69"/>
    </row>
    <row r="109" spans="1:14" s="69" customFormat="1">
      <c r="A109" s="64" t="s">
        <v>261</v>
      </c>
      <c r="B109" s="67">
        <v>4642</v>
      </c>
      <c r="C109" s="67">
        <v>2337</v>
      </c>
      <c r="D109" s="67">
        <v>2305</v>
      </c>
      <c r="E109" s="67" t="s">
        <v>165</v>
      </c>
      <c r="F109" s="67" t="s">
        <v>165</v>
      </c>
      <c r="G109" s="67" t="s">
        <v>165</v>
      </c>
      <c r="H109" s="67">
        <v>4642</v>
      </c>
      <c r="I109" s="67">
        <v>2337</v>
      </c>
      <c r="J109" s="68">
        <v>2305</v>
      </c>
    </row>
    <row r="110" spans="1:14">
      <c r="A110" s="70" t="s">
        <v>166</v>
      </c>
      <c r="B110" s="73">
        <v>794</v>
      </c>
      <c r="C110" s="73">
        <v>276</v>
      </c>
      <c r="D110" s="73">
        <v>518</v>
      </c>
      <c r="E110" s="73" t="s">
        <v>165</v>
      </c>
      <c r="F110" s="73" t="s">
        <v>165</v>
      </c>
      <c r="G110" s="73" t="s">
        <v>165</v>
      </c>
      <c r="H110" s="73">
        <v>794</v>
      </c>
      <c r="I110" s="73">
        <v>276</v>
      </c>
      <c r="J110" s="74">
        <v>518</v>
      </c>
      <c r="N110" s="69"/>
    </row>
    <row r="111" spans="1:14" s="69" customFormat="1">
      <c r="A111" s="64" t="s">
        <v>263</v>
      </c>
      <c r="B111" s="67">
        <v>5154</v>
      </c>
      <c r="C111" s="67">
        <v>2637</v>
      </c>
      <c r="D111" s="67">
        <v>2517</v>
      </c>
      <c r="E111" s="67" t="s">
        <v>165</v>
      </c>
      <c r="F111" s="67" t="s">
        <v>165</v>
      </c>
      <c r="G111" s="67" t="s">
        <v>165</v>
      </c>
      <c r="H111" s="67">
        <v>5154</v>
      </c>
      <c r="I111" s="67">
        <v>2637</v>
      </c>
      <c r="J111" s="68">
        <v>2517</v>
      </c>
    </row>
    <row r="112" spans="1:14">
      <c r="A112" s="70" t="s">
        <v>166</v>
      </c>
      <c r="B112" s="73">
        <v>829</v>
      </c>
      <c r="C112" s="73">
        <v>300</v>
      </c>
      <c r="D112" s="73">
        <v>529</v>
      </c>
      <c r="E112" s="73" t="s">
        <v>165</v>
      </c>
      <c r="F112" s="73" t="s">
        <v>165</v>
      </c>
      <c r="G112" s="73" t="s">
        <v>165</v>
      </c>
      <c r="H112" s="73">
        <v>829</v>
      </c>
      <c r="I112" s="73">
        <v>300</v>
      </c>
      <c r="J112" s="74">
        <v>529</v>
      </c>
      <c r="N112" s="69"/>
    </row>
    <row r="113" spans="1:14" s="69" customFormat="1">
      <c r="A113" s="64" t="s">
        <v>265</v>
      </c>
      <c r="B113" s="67">
        <v>3667</v>
      </c>
      <c r="C113" s="67">
        <v>1898</v>
      </c>
      <c r="D113" s="67">
        <v>1769</v>
      </c>
      <c r="E113" s="67" t="s">
        <v>165</v>
      </c>
      <c r="F113" s="67" t="s">
        <v>165</v>
      </c>
      <c r="G113" s="67" t="s">
        <v>165</v>
      </c>
      <c r="H113" s="67">
        <v>3667</v>
      </c>
      <c r="I113" s="67">
        <v>1898</v>
      </c>
      <c r="J113" s="68">
        <v>1769</v>
      </c>
    </row>
    <row r="114" spans="1:14">
      <c r="A114" s="70" t="s">
        <v>166</v>
      </c>
      <c r="B114" s="73">
        <v>501</v>
      </c>
      <c r="C114" s="73">
        <v>190</v>
      </c>
      <c r="D114" s="73">
        <v>311</v>
      </c>
      <c r="E114" s="73" t="s">
        <v>165</v>
      </c>
      <c r="F114" s="73" t="s">
        <v>165</v>
      </c>
      <c r="G114" s="73" t="s">
        <v>165</v>
      </c>
      <c r="H114" s="73">
        <v>501</v>
      </c>
      <c r="I114" s="73">
        <v>190</v>
      </c>
      <c r="J114" s="74">
        <v>311</v>
      </c>
      <c r="N114" s="69"/>
    </row>
    <row r="115" spans="1:14" s="69" customFormat="1">
      <c r="A115" s="64" t="s">
        <v>267</v>
      </c>
      <c r="B115" s="67">
        <v>6455</v>
      </c>
      <c r="C115" s="67">
        <v>3257</v>
      </c>
      <c r="D115" s="67">
        <v>3198</v>
      </c>
      <c r="E115" s="67" t="s">
        <v>165</v>
      </c>
      <c r="F115" s="67" t="s">
        <v>165</v>
      </c>
      <c r="G115" s="67" t="s">
        <v>165</v>
      </c>
      <c r="H115" s="67">
        <v>6455</v>
      </c>
      <c r="I115" s="67">
        <v>3257</v>
      </c>
      <c r="J115" s="68">
        <v>3198</v>
      </c>
    </row>
    <row r="116" spans="1:14">
      <c r="A116" s="70" t="s">
        <v>166</v>
      </c>
      <c r="B116" s="73">
        <v>977</v>
      </c>
      <c r="C116" s="73">
        <v>308</v>
      </c>
      <c r="D116" s="73">
        <v>669</v>
      </c>
      <c r="E116" s="73" t="s">
        <v>165</v>
      </c>
      <c r="F116" s="73" t="s">
        <v>165</v>
      </c>
      <c r="G116" s="73" t="s">
        <v>165</v>
      </c>
      <c r="H116" s="73">
        <v>977</v>
      </c>
      <c r="I116" s="73">
        <v>308</v>
      </c>
      <c r="J116" s="74">
        <v>669</v>
      </c>
      <c r="N116" s="69"/>
    </row>
    <row r="117" spans="1:14" s="69" customFormat="1">
      <c r="A117" s="64" t="s">
        <v>269</v>
      </c>
      <c r="B117" s="67">
        <v>15608</v>
      </c>
      <c r="C117" s="67">
        <v>7841</v>
      </c>
      <c r="D117" s="67">
        <v>7767</v>
      </c>
      <c r="E117" s="67" t="s">
        <v>165</v>
      </c>
      <c r="F117" s="67" t="s">
        <v>165</v>
      </c>
      <c r="G117" s="67" t="s">
        <v>165</v>
      </c>
      <c r="H117" s="67">
        <v>15608</v>
      </c>
      <c r="I117" s="67">
        <v>7841</v>
      </c>
      <c r="J117" s="68">
        <v>7767</v>
      </c>
    </row>
    <row r="118" spans="1:14">
      <c r="A118" s="70" t="s">
        <v>166</v>
      </c>
      <c r="B118" s="73">
        <v>1666</v>
      </c>
      <c r="C118" s="73">
        <v>562</v>
      </c>
      <c r="D118" s="73">
        <v>1104</v>
      </c>
      <c r="E118" s="73" t="s">
        <v>165</v>
      </c>
      <c r="F118" s="73" t="s">
        <v>165</v>
      </c>
      <c r="G118" s="73" t="s">
        <v>165</v>
      </c>
      <c r="H118" s="73">
        <v>1666</v>
      </c>
      <c r="I118" s="73">
        <v>562</v>
      </c>
      <c r="J118" s="74">
        <v>1104</v>
      </c>
      <c r="N118" s="69"/>
    </row>
    <row r="119" spans="1:14" s="69" customFormat="1">
      <c r="A119" s="64" t="s">
        <v>271</v>
      </c>
      <c r="B119" s="67">
        <v>3734</v>
      </c>
      <c r="C119" s="67">
        <v>1799</v>
      </c>
      <c r="D119" s="67">
        <v>1935</v>
      </c>
      <c r="E119" s="67">
        <v>3734</v>
      </c>
      <c r="F119" s="67">
        <v>1799</v>
      </c>
      <c r="G119" s="67">
        <v>1935</v>
      </c>
      <c r="H119" s="67" t="s">
        <v>165</v>
      </c>
      <c r="I119" s="67" t="s">
        <v>165</v>
      </c>
      <c r="J119" s="68" t="s">
        <v>165</v>
      </c>
    </row>
    <row r="120" spans="1:14">
      <c r="A120" s="70" t="s">
        <v>166</v>
      </c>
      <c r="B120" s="73">
        <v>842</v>
      </c>
      <c r="C120" s="73">
        <v>262</v>
      </c>
      <c r="D120" s="73">
        <v>580</v>
      </c>
      <c r="E120" s="73">
        <v>842</v>
      </c>
      <c r="F120" s="73">
        <v>262</v>
      </c>
      <c r="G120" s="73">
        <v>580</v>
      </c>
      <c r="H120" s="73" t="s">
        <v>165</v>
      </c>
      <c r="I120" s="73" t="s">
        <v>165</v>
      </c>
      <c r="J120" s="74" t="s">
        <v>165</v>
      </c>
      <c r="N120" s="69"/>
    </row>
    <row r="121" spans="1:14" s="69" customFormat="1">
      <c r="A121" s="64" t="s">
        <v>273</v>
      </c>
      <c r="B121" s="67">
        <v>12043</v>
      </c>
      <c r="C121" s="67">
        <v>6052</v>
      </c>
      <c r="D121" s="67">
        <v>5991</v>
      </c>
      <c r="E121" s="67" t="s">
        <v>165</v>
      </c>
      <c r="F121" s="67" t="s">
        <v>165</v>
      </c>
      <c r="G121" s="67" t="s">
        <v>165</v>
      </c>
      <c r="H121" s="67">
        <v>12043</v>
      </c>
      <c r="I121" s="67">
        <v>6052</v>
      </c>
      <c r="J121" s="68">
        <v>5991</v>
      </c>
    </row>
    <row r="122" spans="1:14">
      <c r="A122" s="70" t="s">
        <v>166</v>
      </c>
      <c r="B122" s="73">
        <v>1619</v>
      </c>
      <c r="C122" s="73">
        <v>537</v>
      </c>
      <c r="D122" s="73">
        <v>1082</v>
      </c>
      <c r="E122" s="73" t="s">
        <v>165</v>
      </c>
      <c r="F122" s="73" t="s">
        <v>165</v>
      </c>
      <c r="G122" s="73" t="s">
        <v>165</v>
      </c>
      <c r="H122" s="73">
        <v>1619</v>
      </c>
      <c r="I122" s="73">
        <v>537</v>
      </c>
      <c r="J122" s="74">
        <v>1082</v>
      </c>
      <c r="N122" s="69"/>
    </row>
    <row r="123" spans="1:14" s="69" customFormat="1">
      <c r="A123" s="64" t="s">
        <v>275</v>
      </c>
      <c r="B123" s="67">
        <v>38848</v>
      </c>
      <c r="C123" s="67">
        <v>18710</v>
      </c>
      <c r="D123" s="67">
        <v>20138</v>
      </c>
      <c r="E123" s="67">
        <v>38848</v>
      </c>
      <c r="F123" s="67">
        <v>18710</v>
      </c>
      <c r="G123" s="67">
        <v>20138</v>
      </c>
      <c r="H123" s="67" t="s">
        <v>165</v>
      </c>
      <c r="I123" s="67" t="s">
        <v>165</v>
      </c>
      <c r="J123" s="68" t="s">
        <v>165</v>
      </c>
    </row>
    <row r="124" spans="1:14">
      <c r="A124" s="70" t="s">
        <v>166</v>
      </c>
      <c r="B124" s="73">
        <v>8171</v>
      </c>
      <c r="C124" s="73">
        <v>2554</v>
      </c>
      <c r="D124" s="73">
        <v>5617</v>
      </c>
      <c r="E124" s="73">
        <v>8171</v>
      </c>
      <c r="F124" s="73">
        <v>2554</v>
      </c>
      <c r="G124" s="73">
        <v>5617</v>
      </c>
      <c r="H124" s="73" t="s">
        <v>165</v>
      </c>
      <c r="I124" s="73" t="s">
        <v>165</v>
      </c>
      <c r="J124" s="74" t="s">
        <v>165</v>
      </c>
      <c r="N124" s="69"/>
    </row>
    <row r="125" spans="1:14" s="69" customFormat="1">
      <c r="A125" s="64" t="s">
        <v>275</v>
      </c>
      <c r="B125" s="67">
        <v>4739</v>
      </c>
      <c r="C125" s="67">
        <v>2368</v>
      </c>
      <c r="D125" s="67">
        <v>2371</v>
      </c>
      <c r="E125" s="67" t="s">
        <v>165</v>
      </c>
      <c r="F125" s="67" t="s">
        <v>165</v>
      </c>
      <c r="G125" s="67" t="s">
        <v>165</v>
      </c>
      <c r="H125" s="67">
        <v>4739</v>
      </c>
      <c r="I125" s="67">
        <v>2368</v>
      </c>
      <c r="J125" s="68">
        <v>2371</v>
      </c>
    </row>
    <row r="126" spans="1:14">
      <c r="A126" s="70" t="s">
        <v>166</v>
      </c>
      <c r="B126" s="73">
        <v>650</v>
      </c>
      <c r="C126" s="73">
        <v>200</v>
      </c>
      <c r="D126" s="73">
        <v>450</v>
      </c>
      <c r="E126" s="73" t="s">
        <v>165</v>
      </c>
      <c r="F126" s="73" t="s">
        <v>165</v>
      </c>
      <c r="G126" s="73" t="s">
        <v>165</v>
      </c>
      <c r="H126" s="73">
        <v>650</v>
      </c>
      <c r="I126" s="73">
        <v>200</v>
      </c>
      <c r="J126" s="74">
        <v>450</v>
      </c>
      <c r="N126" s="69"/>
    </row>
    <row r="127" spans="1:14" s="69" customFormat="1">
      <c r="A127" s="64" t="s">
        <v>278</v>
      </c>
      <c r="B127" s="67">
        <v>19752</v>
      </c>
      <c r="C127" s="67">
        <v>9798</v>
      </c>
      <c r="D127" s="67">
        <v>9954</v>
      </c>
      <c r="E127" s="67">
        <v>10632</v>
      </c>
      <c r="F127" s="67">
        <v>5143</v>
      </c>
      <c r="G127" s="67">
        <v>5489</v>
      </c>
      <c r="H127" s="67">
        <v>9120</v>
      </c>
      <c r="I127" s="67">
        <v>4655</v>
      </c>
      <c r="J127" s="68">
        <v>4465</v>
      </c>
    </row>
    <row r="128" spans="1:14">
      <c r="A128" s="70" t="s">
        <v>166</v>
      </c>
      <c r="B128" s="73">
        <v>3682</v>
      </c>
      <c r="C128" s="73">
        <v>1172</v>
      </c>
      <c r="D128" s="73">
        <v>2510</v>
      </c>
      <c r="E128" s="73">
        <v>2453</v>
      </c>
      <c r="F128" s="73">
        <v>779</v>
      </c>
      <c r="G128" s="73">
        <v>1674</v>
      </c>
      <c r="H128" s="73">
        <v>1229</v>
      </c>
      <c r="I128" s="73">
        <v>393</v>
      </c>
      <c r="J128" s="74">
        <v>836</v>
      </c>
      <c r="N128" s="69"/>
    </row>
    <row r="129" spans="1:14" s="69" customFormat="1">
      <c r="A129" s="64" t="s">
        <v>280</v>
      </c>
      <c r="B129" s="67">
        <v>3710</v>
      </c>
      <c r="C129" s="67">
        <v>1865</v>
      </c>
      <c r="D129" s="67">
        <v>1845</v>
      </c>
      <c r="E129" s="67" t="s">
        <v>165</v>
      </c>
      <c r="F129" s="67" t="s">
        <v>165</v>
      </c>
      <c r="G129" s="67" t="s">
        <v>165</v>
      </c>
      <c r="H129" s="67">
        <v>3710</v>
      </c>
      <c r="I129" s="67">
        <v>1865</v>
      </c>
      <c r="J129" s="68">
        <v>1845</v>
      </c>
    </row>
    <row r="130" spans="1:14">
      <c r="A130" s="70" t="s">
        <v>166</v>
      </c>
      <c r="B130" s="73">
        <v>539</v>
      </c>
      <c r="C130" s="73">
        <v>179</v>
      </c>
      <c r="D130" s="73">
        <v>360</v>
      </c>
      <c r="E130" s="73" t="s">
        <v>165</v>
      </c>
      <c r="F130" s="73" t="s">
        <v>165</v>
      </c>
      <c r="G130" s="73" t="s">
        <v>165</v>
      </c>
      <c r="H130" s="73">
        <v>539</v>
      </c>
      <c r="I130" s="73">
        <v>179</v>
      </c>
      <c r="J130" s="74">
        <v>360</v>
      </c>
      <c r="N130" s="69"/>
    </row>
    <row r="131" spans="1:14" s="69" customFormat="1">
      <c r="A131" s="64" t="s">
        <v>282</v>
      </c>
      <c r="B131" s="67">
        <v>3385</v>
      </c>
      <c r="C131" s="67">
        <v>1700</v>
      </c>
      <c r="D131" s="67">
        <v>1685</v>
      </c>
      <c r="E131" s="67" t="s">
        <v>165</v>
      </c>
      <c r="F131" s="67" t="s">
        <v>165</v>
      </c>
      <c r="G131" s="67" t="s">
        <v>165</v>
      </c>
      <c r="H131" s="67">
        <v>3385</v>
      </c>
      <c r="I131" s="67">
        <v>1700</v>
      </c>
      <c r="J131" s="68">
        <v>1685</v>
      </c>
    </row>
    <row r="132" spans="1:14">
      <c r="A132" s="70" t="s">
        <v>166</v>
      </c>
      <c r="B132" s="73">
        <v>503</v>
      </c>
      <c r="C132" s="73">
        <v>168</v>
      </c>
      <c r="D132" s="73">
        <v>335</v>
      </c>
      <c r="E132" s="73" t="s">
        <v>165</v>
      </c>
      <c r="F132" s="73" t="s">
        <v>165</v>
      </c>
      <c r="G132" s="73" t="s">
        <v>165</v>
      </c>
      <c r="H132" s="73">
        <v>503</v>
      </c>
      <c r="I132" s="73">
        <v>168</v>
      </c>
      <c r="J132" s="74">
        <v>335</v>
      </c>
      <c r="N132" s="69"/>
    </row>
    <row r="133" spans="1:14" s="69" customFormat="1">
      <c r="A133" s="64" t="s">
        <v>284</v>
      </c>
      <c r="B133" s="67">
        <v>3689</v>
      </c>
      <c r="C133" s="67">
        <v>1888</v>
      </c>
      <c r="D133" s="67">
        <v>1801</v>
      </c>
      <c r="E133" s="67" t="s">
        <v>165</v>
      </c>
      <c r="F133" s="67" t="s">
        <v>165</v>
      </c>
      <c r="G133" s="67" t="s">
        <v>165</v>
      </c>
      <c r="H133" s="67">
        <v>3689</v>
      </c>
      <c r="I133" s="67">
        <v>1888</v>
      </c>
      <c r="J133" s="68">
        <v>1801</v>
      </c>
    </row>
    <row r="134" spans="1:14">
      <c r="A134" s="70" t="s">
        <v>166</v>
      </c>
      <c r="B134" s="73">
        <v>492</v>
      </c>
      <c r="C134" s="73">
        <v>168</v>
      </c>
      <c r="D134" s="73">
        <v>324</v>
      </c>
      <c r="E134" s="73" t="s">
        <v>165</v>
      </c>
      <c r="F134" s="73" t="s">
        <v>165</v>
      </c>
      <c r="G134" s="73" t="s">
        <v>165</v>
      </c>
      <c r="H134" s="73">
        <v>492</v>
      </c>
      <c r="I134" s="73">
        <v>168</v>
      </c>
      <c r="J134" s="74">
        <v>324</v>
      </c>
      <c r="N134" s="69"/>
    </row>
    <row r="135" spans="1:14" s="69" customFormat="1">
      <c r="A135" s="64" t="s">
        <v>286</v>
      </c>
      <c r="B135" s="67">
        <v>6806</v>
      </c>
      <c r="C135" s="67">
        <v>3454</v>
      </c>
      <c r="D135" s="67">
        <v>3352</v>
      </c>
      <c r="E135" s="67" t="s">
        <v>165</v>
      </c>
      <c r="F135" s="67" t="s">
        <v>165</v>
      </c>
      <c r="G135" s="67" t="s">
        <v>165</v>
      </c>
      <c r="H135" s="67">
        <v>6806</v>
      </c>
      <c r="I135" s="67">
        <v>3454</v>
      </c>
      <c r="J135" s="68">
        <v>3352</v>
      </c>
    </row>
    <row r="136" spans="1:14">
      <c r="A136" s="70" t="s">
        <v>166</v>
      </c>
      <c r="B136" s="73">
        <v>968</v>
      </c>
      <c r="C136" s="73">
        <v>357</v>
      </c>
      <c r="D136" s="73">
        <v>611</v>
      </c>
      <c r="E136" s="73" t="s">
        <v>165</v>
      </c>
      <c r="F136" s="73" t="s">
        <v>165</v>
      </c>
      <c r="G136" s="73" t="s">
        <v>165</v>
      </c>
      <c r="H136" s="73">
        <v>968</v>
      </c>
      <c r="I136" s="73">
        <v>357</v>
      </c>
      <c r="J136" s="74">
        <v>611</v>
      </c>
      <c r="N136" s="69"/>
    </row>
    <row r="137" spans="1:14" s="69" customFormat="1">
      <c r="A137" s="64" t="s">
        <v>288</v>
      </c>
      <c r="B137" s="67">
        <v>13540</v>
      </c>
      <c r="C137" s="67">
        <v>6894</v>
      </c>
      <c r="D137" s="67">
        <v>6646</v>
      </c>
      <c r="E137" s="67" t="s">
        <v>165</v>
      </c>
      <c r="F137" s="67" t="s">
        <v>165</v>
      </c>
      <c r="G137" s="67" t="s">
        <v>165</v>
      </c>
      <c r="H137" s="67">
        <v>13540</v>
      </c>
      <c r="I137" s="67">
        <v>6894</v>
      </c>
      <c r="J137" s="68">
        <v>6646</v>
      </c>
    </row>
    <row r="138" spans="1:14">
      <c r="A138" s="70" t="s">
        <v>166</v>
      </c>
      <c r="B138" s="73">
        <v>1923</v>
      </c>
      <c r="C138" s="73">
        <v>647</v>
      </c>
      <c r="D138" s="73">
        <v>1276</v>
      </c>
      <c r="E138" s="73" t="s">
        <v>165</v>
      </c>
      <c r="F138" s="73" t="s">
        <v>165</v>
      </c>
      <c r="G138" s="73" t="s">
        <v>165</v>
      </c>
      <c r="H138" s="73">
        <v>1923</v>
      </c>
      <c r="I138" s="73">
        <v>647</v>
      </c>
      <c r="J138" s="74">
        <v>1276</v>
      </c>
      <c r="N138" s="69"/>
    </row>
    <row r="139" spans="1:14" s="69" customFormat="1">
      <c r="A139" s="64" t="s">
        <v>290</v>
      </c>
      <c r="B139" s="67">
        <v>17951</v>
      </c>
      <c r="C139" s="67">
        <v>8804</v>
      </c>
      <c r="D139" s="67">
        <v>9147</v>
      </c>
      <c r="E139" s="67">
        <v>9962</v>
      </c>
      <c r="F139" s="67">
        <v>4763</v>
      </c>
      <c r="G139" s="67">
        <v>5199</v>
      </c>
      <c r="H139" s="67">
        <v>7989</v>
      </c>
      <c r="I139" s="67">
        <v>4041</v>
      </c>
      <c r="J139" s="68">
        <v>3948</v>
      </c>
    </row>
    <row r="140" spans="1:14">
      <c r="A140" s="70" t="s">
        <v>166</v>
      </c>
      <c r="B140" s="73">
        <v>3092</v>
      </c>
      <c r="C140" s="73">
        <v>900</v>
      </c>
      <c r="D140" s="73">
        <v>2192</v>
      </c>
      <c r="E140" s="73">
        <v>1947</v>
      </c>
      <c r="F140" s="73">
        <v>547</v>
      </c>
      <c r="G140" s="73">
        <v>1400</v>
      </c>
      <c r="H140" s="73">
        <v>1145</v>
      </c>
      <c r="I140" s="73">
        <v>353</v>
      </c>
      <c r="J140" s="74">
        <v>792</v>
      </c>
      <c r="N140" s="69"/>
    </row>
    <row r="141" spans="1:14" s="69" customFormat="1">
      <c r="A141" s="64" t="s">
        <v>292</v>
      </c>
      <c r="B141" s="67">
        <v>7626</v>
      </c>
      <c r="C141" s="67">
        <v>3778</v>
      </c>
      <c r="D141" s="67">
        <v>3848</v>
      </c>
      <c r="E141" s="67">
        <v>4185</v>
      </c>
      <c r="F141" s="67">
        <v>2019</v>
      </c>
      <c r="G141" s="67">
        <v>2166</v>
      </c>
      <c r="H141" s="67">
        <v>3441</v>
      </c>
      <c r="I141" s="67">
        <v>1759</v>
      </c>
      <c r="J141" s="68">
        <v>1682</v>
      </c>
    </row>
    <row r="142" spans="1:14">
      <c r="A142" s="70" t="s">
        <v>166</v>
      </c>
      <c r="B142" s="73">
        <v>1344</v>
      </c>
      <c r="C142" s="73">
        <v>398</v>
      </c>
      <c r="D142" s="73">
        <v>946</v>
      </c>
      <c r="E142" s="73">
        <v>817</v>
      </c>
      <c r="F142" s="73">
        <v>221</v>
      </c>
      <c r="G142" s="73">
        <v>596</v>
      </c>
      <c r="H142" s="73">
        <v>527</v>
      </c>
      <c r="I142" s="73">
        <v>177</v>
      </c>
      <c r="J142" s="74">
        <v>350</v>
      </c>
      <c r="N142" s="69"/>
    </row>
    <row r="143" spans="1:14" s="69" customFormat="1">
      <c r="A143" s="64" t="s">
        <v>294</v>
      </c>
      <c r="B143" s="67">
        <v>2880</v>
      </c>
      <c r="C143" s="67">
        <v>1463</v>
      </c>
      <c r="D143" s="67">
        <v>1417</v>
      </c>
      <c r="E143" s="67" t="s">
        <v>165</v>
      </c>
      <c r="F143" s="67" t="s">
        <v>165</v>
      </c>
      <c r="G143" s="67" t="s">
        <v>165</v>
      </c>
      <c r="H143" s="67">
        <v>2880</v>
      </c>
      <c r="I143" s="67">
        <v>1463</v>
      </c>
      <c r="J143" s="68">
        <v>1417</v>
      </c>
    </row>
    <row r="144" spans="1:14">
      <c r="A144" s="70" t="s">
        <v>166</v>
      </c>
      <c r="B144" s="73">
        <v>453</v>
      </c>
      <c r="C144" s="73">
        <v>147</v>
      </c>
      <c r="D144" s="73">
        <v>306</v>
      </c>
      <c r="E144" s="73" t="s">
        <v>165</v>
      </c>
      <c r="F144" s="73" t="s">
        <v>165</v>
      </c>
      <c r="G144" s="73" t="s">
        <v>165</v>
      </c>
      <c r="H144" s="73">
        <v>453</v>
      </c>
      <c r="I144" s="73">
        <v>147</v>
      </c>
      <c r="J144" s="74">
        <v>306</v>
      </c>
      <c r="N144" s="69"/>
    </row>
    <row r="145" spans="1:14" s="69" customFormat="1">
      <c r="A145" s="64" t="s">
        <v>296</v>
      </c>
      <c r="B145" s="67">
        <v>2439</v>
      </c>
      <c r="C145" s="67">
        <v>1247</v>
      </c>
      <c r="D145" s="67">
        <v>1192</v>
      </c>
      <c r="E145" s="67" t="s">
        <v>165</v>
      </c>
      <c r="F145" s="67" t="s">
        <v>165</v>
      </c>
      <c r="G145" s="67" t="s">
        <v>165</v>
      </c>
      <c r="H145" s="67">
        <v>2439</v>
      </c>
      <c r="I145" s="67">
        <v>1247</v>
      </c>
      <c r="J145" s="68">
        <v>1192</v>
      </c>
    </row>
    <row r="146" spans="1:14">
      <c r="A146" s="70" t="s">
        <v>166</v>
      </c>
      <c r="B146" s="73">
        <v>512</v>
      </c>
      <c r="C146" s="73">
        <v>192</v>
      </c>
      <c r="D146" s="73">
        <v>320</v>
      </c>
      <c r="E146" s="73" t="s">
        <v>165</v>
      </c>
      <c r="F146" s="73" t="s">
        <v>165</v>
      </c>
      <c r="G146" s="73" t="s">
        <v>165</v>
      </c>
      <c r="H146" s="73">
        <v>512</v>
      </c>
      <c r="I146" s="73">
        <v>192</v>
      </c>
      <c r="J146" s="74">
        <v>320</v>
      </c>
      <c r="N146" s="69"/>
    </row>
    <row r="147" spans="1:14" s="69" customFormat="1">
      <c r="A147" s="64" t="s">
        <v>298</v>
      </c>
      <c r="B147" s="67">
        <v>3233</v>
      </c>
      <c r="C147" s="67">
        <v>1665</v>
      </c>
      <c r="D147" s="67">
        <v>1568</v>
      </c>
      <c r="E147" s="67" t="s">
        <v>165</v>
      </c>
      <c r="F147" s="67" t="s">
        <v>165</v>
      </c>
      <c r="G147" s="67" t="s">
        <v>165</v>
      </c>
      <c r="H147" s="67">
        <v>3233</v>
      </c>
      <c r="I147" s="67">
        <v>1665</v>
      </c>
      <c r="J147" s="68">
        <v>1568</v>
      </c>
    </row>
    <row r="148" spans="1:14">
      <c r="A148" s="70" t="s">
        <v>166</v>
      </c>
      <c r="B148" s="73">
        <v>524</v>
      </c>
      <c r="C148" s="73">
        <v>170</v>
      </c>
      <c r="D148" s="73">
        <v>354</v>
      </c>
      <c r="E148" s="73" t="s">
        <v>165</v>
      </c>
      <c r="F148" s="73" t="s">
        <v>165</v>
      </c>
      <c r="G148" s="73" t="s">
        <v>165</v>
      </c>
      <c r="H148" s="73">
        <v>524</v>
      </c>
      <c r="I148" s="73">
        <v>170</v>
      </c>
      <c r="J148" s="74">
        <v>354</v>
      </c>
      <c r="N148" s="69"/>
    </row>
    <row r="149" spans="1:14" s="69" customFormat="1">
      <c r="A149" s="64" t="s">
        <v>300</v>
      </c>
      <c r="B149" s="67">
        <v>3738</v>
      </c>
      <c r="C149" s="67">
        <v>1861</v>
      </c>
      <c r="D149" s="67">
        <v>1877</v>
      </c>
      <c r="E149" s="67" t="s">
        <v>165</v>
      </c>
      <c r="F149" s="67" t="s">
        <v>165</v>
      </c>
      <c r="G149" s="67" t="s">
        <v>165</v>
      </c>
      <c r="H149" s="67">
        <v>3738</v>
      </c>
      <c r="I149" s="67">
        <v>1861</v>
      </c>
      <c r="J149" s="68">
        <v>1877</v>
      </c>
    </row>
    <row r="150" spans="1:14">
      <c r="A150" s="70" t="s">
        <v>166</v>
      </c>
      <c r="B150" s="73">
        <v>535</v>
      </c>
      <c r="C150" s="73">
        <v>183</v>
      </c>
      <c r="D150" s="73">
        <v>352</v>
      </c>
      <c r="E150" s="73" t="s">
        <v>165</v>
      </c>
      <c r="F150" s="73" t="s">
        <v>165</v>
      </c>
      <c r="G150" s="73" t="s">
        <v>165</v>
      </c>
      <c r="H150" s="73">
        <v>535</v>
      </c>
      <c r="I150" s="73">
        <v>183</v>
      </c>
      <c r="J150" s="74">
        <v>352</v>
      </c>
      <c r="N150" s="69"/>
    </row>
    <row r="151" spans="1:14" s="69" customFormat="1">
      <c r="A151" s="64" t="s">
        <v>302</v>
      </c>
      <c r="B151" s="67">
        <v>16482</v>
      </c>
      <c r="C151" s="67">
        <v>8241</v>
      </c>
      <c r="D151" s="67">
        <v>8241</v>
      </c>
      <c r="E151" s="67">
        <v>8026</v>
      </c>
      <c r="F151" s="67">
        <v>4022</v>
      </c>
      <c r="G151" s="67">
        <v>4004</v>
      </c>
      <c r="H151" s="67">
        <v>8456</v>
      </c>
      <c r="I151" s="67">
        <v>4219</v>
      </c>
      <c r="J151" s="68">
        <v>4237</v>
      </c>
    </row>
    <row r="152" spans="1:14">
      <c r="A152" s="70" t="s">
        <v>166</v>
      </c>
      <c r="B152" s="73">
        <v>2667</v>
      </c>
      <c r="C152" s="73">
        <v>865</v>
      </c>
      <c r="D152" s="73">
        <v>1802</v>
      </c>
      <c r="E152" s="73">
        <v>1553</v>
      </c>
      <c r="F152" s="73">
        <v>493</v>
      </c>
      <c r="G152" s="73">
        <v>1060</v>
      </c>
      <c r="H152" s="73">
        <v>1114</v>
      </c>
      <c r="I152" s="73">
        <v>372</v>
      </c>
      <c r="J152" s="74">
        <v>742</v>
      </c>
      <c r="N152" s="69"/>
    </row>
    <row r="153" spans="1:14" s="69" customFormat="1">
      <c r="A153" s="64" t="s">
        <v>304</v>
      </c>
      <c r="B153" s="67">
        <v>7031</v>
      </c>
      <c r="C153" s="67">
        <v>3544</v>
      </c>
      <c r="D153" s="67">
        <v>3487</v>
      </c>
      <c r="E153" s="67" t="s">
        <v>165</v>
      </c>
      <c r="F153" s="67" t="s">
        <v>165</v>
      </c>
      <c r="G153" s="67" t="s">
        <v>165</v>
      </c>
      <c r="H153" s="67">
        <v>7031</v>
      </c>
      <c r="I153" s="67">
        <v>3544</v>
      </c>
      <c r="J153" s="68">
        <v>3487</v>
      </c>
    </row>
    <row r="154" spans="1:14">
      <c r="A154" s="70" t="s">
        <v>166</v>
      </c>
      <c r="B154" s="73">
        <v>1042</v>
      </c>
      <c r="C154" s="73">
        <v>327</v>
      </c>
      <c r="D154" s="73">
        <v>715</v>
      </c>
      <c r="E154" s="73" t="s">
        <v>165</v>
      </c>
      <c r="F154" s="73" t="s">
        <v>165</v>
      </c>
      <c r="G154" s="73" t="s">
        <v>165</v>
      </c>
      <c r="H154" s="73">
        <v>1042</v>
      </c>
      <c r="I154" s="73">
        <v>327</v>
      </c>
      <c r="J154" s="74">
        <v>715</v>
      </c>
      <c r="N154" s="69"/>
    </row>
    <row r="155" spans="1:14" s="69" customFormat="1">
      <c r="A155" s="64" t="s">
        <v>306</v>
      </c>
      <c r="B155" s="67">
        <v>13205</v>
      </c>
      <c r="C155" s="67">
        <v>6580</v>
      </c>
      <c r="D155" s="67">
        <v>6625</v>
      </c>
      <c r="E155" s="67">
        <v>8735</v>
      </c>
      <c r="F155" s="67">
        <v>4252</v>
      </c>
      <c r="G155" s="67">
        <v>4483</v>
      </c>
      <c r="H155" s="67">
        <v>4470</v>
      </c>
      <c r="I155" s="67">
        <v>2328</v>
      </c>
      <c r="J155" s="68">
        <v>2142</v>
      </c>
    </row>
    <row r="156" spans="1:14">
      <c r="A156" s="70" t="s">
        <v>166</v>
      </c>
      <c r="B156" s="73">
        <v>2207</v>
      </c>
      <c r="C156" s="73">
        <v>694</v>
      </c>
      <c r="D156" s="73">
        <v>1513</v>
      </c>
      <c r="E156" s="73">
        <v>1560</v>
      </c>
      <c r="F156" s="73">
        <v>484</v>
      </c>
      <c r="G156" s="73">
        <v>1076</v>
      </c>
      <c r="H156" s="73">
        <v>647</v>
      </c>
      <c r="I156" s="73">
        <v>210</v>
      </c>
      <c r="J156" s="74">
        <v>437</v>
      </c>
      <c r="N156" s="69"/>
    </row>
    <row r="157" spans="1:14" s="69" customFormat="1">
      <c r="A157" s="64" t="s">
        <v>308</v>
      </c>
      <c r="B157" s="67">
        <v>30106</v>
      </c>
      <c r="C157" s="67">
        <v>14379</v>
      </c>
      <c r="D157" s="67">
        <v>15727</v>
      </c>
      <c r="E157" s="67">
        <v>30106</v>
      </c>
      <c r="F157" s="67">
        <v>14379</v>
      </c>
      <c r="G157" s="67">
        <v>15727</v>
      </c>
      <c r="H157" s="67" t="s">
        <v>165</v>
      </c>
      <c r="I157" s="67" t="s">
        <v>165</v>
      </c>
      <c r="J157" s="68" t="s">
        <v>165</v>
      </c>
    </row>
    <row r="158" spans="1:14">
      <c r="A158" s="70" t="s">
        <v>166</v>
      </c>
      <c r="B158" s="73">
        <v>5198</v>
      </c>
      <c r="C158" s="73">
        <v>1697</v>
      </c>
      <c r="D158" s="73">
        <v>3501</v>
      </c>
      <c r="E158" s="73">
        <v>5198</v>
      </c>
      <c r="F158" s="73">
        <v>1697</v>
      </c>
      <c r="G158" s="73">
        <v>3501</v>
      </c>
      <c r="H158" s="73" t="s">
        <v>165</v>
      </c>
      <c r="I158" s="73" t="s">
        <v>165</v>
      </c>
      <c r="J158" s="74" t="s">
        <v>165</v>
      </c>
      <c r="N158" s="69"/>
    </row>
    <row r="159" spans="1:14" s="69" customFormat="1">
      <c r="A159" s="64" t="s">
        <v>308</v>
      </c>
      <c r="B159" s="67">
        <v>28001</v>
      </c>
      <c r="C159" s="67">
        <v>13832</v>
      </c>
      <c r="D159" s="67">
        <v>14169</v>
      </c>
      <c r="E159" s="67" t="s">
        <v>165</v>
      </c>
      <c r="F159" s="67" t="s">
        <v>165</v>
      </c>
      <c r="G159" s="67" t="s">
        <v>165</v>
      </c>
      <c r="H159" s="67">
        <v>28001</v>
      </c>
      <c r="I159" s="67">
        <v>13832</v>
      </c>
      <c r="J159" s="68">
        <v>14169</v>
      </c>
    </row>
    <row r="160" spans="1:14">
      <c r="A160" s="70" t="s">
        <v>166</v>
      </c>
      <c r="B160" s="73">
        <v>3337</v>
      </c>
      <c r="C160" s="73">
        <v>1124</v>
      </c>
      <c r="D160" s="73">
        <v>2213</v>
      </c>
      <c r="E160" s="73" t="s">
        <v>165</v>
      </c>
      <c r="F160" s="73" t="s">
        <v>165</v>
      </c>
      <c r="G160" s="73" t="s">
        <v>165</v>
      </c>
      <c r="H160" s="73">
        <v>3337</v>
      </c>
      <c r="I160" s="73">
        <v>1124</v>
      </c>
      <c r="J160" s="74">
        <v>2213</v>
      </c>
      <c r="N160" s="69"/>
    </row>
    <row r="161" spans="1:14" s="69" customFormat="1">
      <c r="A161" s="64" t="s">
        <v>311</v>
      </c>
      <c r="B161" s="67">
        <v>6350</v>
      </c>
      <c r="C161" s="67">
        <v>3218</v>
      </c>
      <c r="D161" s="67">
        <v>3132</v>
      </c>
      <c r="E161" s="67" t="s">
        <v>165</v>
      </c>
      <c r="F161" s="67" t="s">
        <v>165</v>
      </c>
      <c r="G161" s="67" t="s">
        <v>165</v>
      </c>
      <c r="H161" s="67">
        <v>6350</v>
      </c>
      <c r="I161" s="67">
        <v>3218</v>
      </c>
      <c r="J161" s="68">
        <v>3132</v>
      </c>
    </row>
    <row r="162" spans="1:14">
      <c r="A162" s="70" t="s">
        <v>166</v>
      </c>
      <c r="B162" s="73">
        <v>981</v>
      </c>
      <c r="C162" s="73">
        <v>335</v>
      </c>
      <c r="D162" s="73">
        <v>646</v>
      </c>
      <c r="E162" s="73" t="s">
        <v>165</v>
      </c>
      <c r="F162" s="73" t="s">
        <v>165</v>
      </c>
      <c r="G162" s="73" t="s">
        <v>165</v>
      </c>
      <c r="H162" s="73">
        <v>981</v>
      </c>
      <c r="I162" s="73">
        <v>335</v>
      </c>
      <c r="J162" s="74">
        <v>646</v>
      </c>
      <c r="N162" s="69"/>
    </row>
    <row r="163" spans="1:14" s="69" customFormat="1">
      <c r="A163" s="64" t="s">
        <v>313</v>
      </c>
      <c r="B163" s="67">
        <v>8969</v>
      </c>
      <c r="C163" s="67">
        <v>4506</v>
      </c>
      <c r="D163" s="67">
        <v>4463</v>
      </c>
      <c r="E163" s="67" t="s">
        <v>165</v>
      </c>
      <c r="F163" s="67" t="s">
        <v>165</v>
      </c>
      <c r="G163" s="67" t="s">
        <v>165</v>
      </c>
      <c r="H163" s="67">
        <v>8969</v>
      </c>
      <c r="I163" s="67">
        <v>4506</v>
      </c>
      <c r="J163" s="68">
        <v>4463</v>
      </c>
    </row>
    <row r="164" spans="1:14">
      <c r="A164" s="70" t="s">
        <v>166</v>
      </c>
      <c r="B164" s="73">
        <v>1074</v>
      </c>
      <c r="C164" s="73">
        <v>379</v>
      </c>
      <c r="D164" s="73">
        <v>695</v>
      </c>
      <c r="E164" s="73" t="s">
        <v>165</v>
      </c>
      <c r="F164" s="73" t="s">
        <v>165</v>
      </c>
      <c r="G164" s="73" t="s">
        <v>165</v>
      </c>
      <c r="H164" s="73">
        <v>1074</v>
      </c>
      <c r="I164" s="73">
        <v>379</v>
      </c>
      <c r="J164" s="74">
        <v>695</v>
      </c>
      <c r="N164" s="69"/>
    </row>
    <row r="165" spans="1:14" s="69" customFormat="1">
      <c r="A165" s="64" t="s">
        <v>315</v>
      </c>
      <c r="B165" s="67">
        <v>5836</v>
      </c>
      <c r="C165" s="67">
        <v>2976</v>
      </c>
      <c r="D165" s="67">
        <v>2860</v>
      </c>
      <c r="E165" s="67" t="s">
        <v>165</v>
      </c>
      <c r="F165" s="67" t="s">
        <v>165</v>
      </c>
      <c r="G165" s="67" t="s">
        <v>165</v>
      </c>
      <c r="H165" s="67">
        <v>5836</v>
      </c>
      <c r="I165" s="67">
        <v>2976</v>
      </c>
      <c r="J165" s="68">
        <v>2860</v>
      </c>
    </row>
    <row r="166" spans="1:14">
      <c r="A166" s="70" t="s">
        <v>166</v>
      </c>
      <c r="B166" s="73">
        <v>913</v>
      </c>
      <c r="C166" s="73">
        <v>330</v>
      </c>
      <c r="D166" s="73">
        <v>583</v>
      </c>
      <c r="E166" s="73" t="s">
        <v>165</v>
      </c>
      <c r="F166" s="73" t="s">
        <v>165</v>
      </c>
      <c r="G166" s="73" t="s">
        <v>165</v>
      </c>
      <c r="H166" s="73">
        <v>913</v>
      </c>
      <c r="I166" s="73">
        <v>330</v>
      </c>
      <c r="J166" s="74">
        <v>583</v>
      </c>
      <c r="N166" s="69"/>
    </row>
    <row r="167" spans="1:14" s="69" customFormat="1">
      <c r="A167" s="64" t="s">
        <v>317</v>
      </c>
      <c r="B167" s="67">
        <v>9235</v>
      </c>
      <c r="C167" s="67">
        <v>4581</v>
      </c>
      <c r="D167" s="67">
        <v>4654</v>
      </c>
      <c r="E167" s="67" t="s">
        <v>165</v>
      </c>
      <c r="F167" s="67" t="s">
        <v>165</v>
      </c>
      <c r="G167" s="67" t="s">
        <v>165</v>
      </c>
      <c r="H167" s="67">
        <v>9235</v>
      </c>
      <c r="I167" s="67">
        <v>4581</v>
      </c>
      <c r="J167" s="68">
        <v>4654</v>
      </c>
    </row>
    <row r="168" spans="1:14">
      <c r="A168" s="75" t="s">
        <v>166</v>
      </c>
      <c r="B168" s="73">
        <v>1279</v>
      </c>
      <c r="C168" s="73">
        <v>419</v>
      </c>
      <c r="D168" s="73">
        <v>860</v>
      </c>
      <c r="E168" s="73" t="s">
        <v>165</v>
      </c>
      <c r="F168" s="73" t="s">
        <v>165</v>
      </c>
      <c r="G168" s="73" t="s">
        <v>165</v>
      </c>
      <c r="H168" s="73">
        <v>1279</v>
      </c>
      <c r="I168" s="73">
        <v>419</v>
      </c>
      <c r="J168" s="74">
        <v>860</v>
      </c>
      <c r="N168" s="69"/>
    </row>
    <row r="169" spans="1:14" s="69" customFormat="1">
      <c r="A169" s="76" t="s">
        <v>319</v>
      </c>
      <c r="B169" s="67">
        <v>11303</v>
      </c>
      <c r="C169" s="67">
        <v>5448</v>
      </c>
      <c r="D169" s="67">
        <v>5855</v>
      </c>
      <c r="E169" s="67">
        <v>11303</v>
      </c>
      <c r="F169" s="67">
        <v>5448</v>
      </c>
      <c r="G169" s="67">
        <v>5855</v>
      </c>
      <c r="H169" s="67" t="s">
        <v>165</v>
      </c>
      <c r="I169" s="67" t="s">
        <v>165</v>
      </c>
      <c r="J169" s="68" t="s">
        <v>165</v>
      </c>
    </row>
    <row r="170" spans="1:14">
      <c r="A170" s="75" t="s">
        <v>166</v>
      </c>
      <c r="B170" s="73">
        <v>2513</v>
      </c>
      <c r="C170" s="73">
        <v>826</v>
      </c>
      <c r="D170" s="73">
        <v>1687</v>
      </c>
      <c r="E170" s="73">
        <v>2513</v>
      </c>
      <c r="F170" s="73">
        <v>826</v>
      </c>
      <c r="G170" s="73">
        <v>1687</v>
      </c>
      <c r="H170" s="73" t="s">
        <v>165</v>
      </c>
      <c r="I170" s="73" t="s">
        <v>165</v>
      </c>
      <c r="J170" s="74" t="s">
        <v>165</v>
      </c>
      <c r="N170" s="69"/>
    </row>
    <row r="171" spans="1:14" s="69" customFormat="1">
      <c r="A171" s="76" t="s">
        <v>319</v>
      </c>
      <c r="B171" s="67">
        <v>25712</v>
      </c>
      <c r="C171" s="67">
        <v>12888</v>
      </c>
      <c r="D171" s="67">
        <v>12824</v>
      </c>
      <c r="E171" s="67" t="s">
        <v>165</v>
      </c>
      <c r="F171" s="67" t="s">
        <v>165</v>
      </c>
      <c r="G171" s="67" t="s">
        <v>165</v>
      </c>
      <c r="H171" s="67">
        <v>25712</v>
      </c>
      <c r="I171" s="67">
        <v>12888</v>
      </c>
      <c r="J171" s="68">
        <v>12824</v>
      </c>
    </row>
    <row r="172" spans="1:14">
      <c r="A172" s="75" t="s">
        <v>166</v>
      </c>
      <c r="B172" s="73">
        <v>3286</v>
      </c>
      <c r="C172" s="73">
        <v>1122</v>
      </c>
      <c r="D172" s="73">
        <v>2164</v>
      </c>
      <c r="E172" s="73" t="s">
        <v>165</v>
      </c>
      <c r="F172" s="73" t="s">
        <v>165</v>
      </c>
      <c r="G172" s="73" t="s">
        <v>165</v>
      </c>
      <c r="H172" s="73">
        <v>3286</v>
      </c>
      <c r="I172" s="73">
        <v>1122</v>
      </c>
      <c r="J172" s="74">
        <v>2164</v>
      </c>
      <c r="N172" s="69"/>
    </row>
    <row r="173" spans="1:14" s="69" customFormat="1">
      <c r="A173" s="76" t="s">
        <v>322</v>
      </c>
      <c r="B173" s="67">
        <v>24630</v>
      </c>
      <c r="C173" s="67">
        <v>12116</v>
      </c>
      <c r="D173" s="67">
        <v>12514</v>
      </c>
      <c r="E173" s="67">
        <v>24630</v>
      </c>
      <c r="F173" s="67">
        <v>12116</v>
      </c>
      <c r="G173" s="67">
        <v>12514</v>
      </c>
      <c r="H173" s="67" t="s">
        <v>165</v>
      </c>
      <c r="I173" s="67" t="s">
        <v>165</v>
      </c>
      <c r="J173" s="68" t="s">
        <v>165</v>
      </c>
    </row>
    <row r="174" spans="1:14">
      <c r="A174" s="75" t="s">
        <v>166</v>
      </c>
      <c r="B174" s="73">
        <v>3133</v>
      </c>
      <c r="C174" s="73">
        <v>1031</v>
      </c>
      <c r="D174" s="73">
        <v>2102</v>
      </c>
      <c r="E174" s="73">
        <v>3133</v>
      </c>
      <c r="F174" s="73">
        <v>1031</v>
      </c>
      <c r="G174" s="73">
        <v>2102</v>
      </c>
      <c r="H174" s="73" t="s">
        <v>165</v>
      </c>
      <c r="I174" s="73" t="s">
        <v>165</v>
      </c>
      <c r="J174" s="74" t="s">
        <v>165</v>
      </c>
      <c r="N174" s="69"/>
    </row>
    <row r="175" spans="1:14" s="69" customFormat="1">
      <c r="A175" s="76" t="s">
        <v>338</v>
      </c>
      <c r="B175" s="67">
        <v>48095</v>
      </c>
      <c r="C175" s="67">
        <v>23420</v>
      </c>
      <c r="D175" s="67">
        <v>24675</v>
      </c>
      <c r="E175" s="67">
        <v>48095</v>
      </c>
      <c r="F175" s="67">
        <v>23420</v>
      </c>
      <c r="G175" s="67">
        <v>24675</v>
      </c>
      <c r="H175" s="67" t="s">
        <v>165</v>
      </c>
      <c r="I175" s="67" t="s">
        <v>165</v>
      </c>
      <c r="J175" s="68" t="s">
        <v>165</v>
      </c>
    </row>
    <row r="176" spans="1:14">
      <c r="A176" s="75" t="s">
        <v>166</v>
      </c>
      <c r="B176" s="73">
        <v>9095</v>
      </c>
      <c r="C176" s="73">
        <v>3014</v>
      </c>
      <c r="D176" s="73">
        <v>6081</v>
      </c>
      <c r="E176" s="73">
        <v>9095</v>
      </c>
      <c r="F176" s="73">
        <v>3014</v>
      </c>
      <c r="G176" s="73">
        <v>6081</v>
      </c>
      <c r="H176" s="73" t="s">
        <v>165</v>
      </c>
      <c r="I176" s="73" t="s">
        <v>165</v>
      </c>
      <c r="J176" s="74" t="s">
        <v>165</v>
      </c>
      <c r="N176" s="69"/>
    </row>
    <row r="177" spans="1:14" s="69" customFormat="1">
      <c r="A177" s="76" t="s">
        <v>340</v>
      </c>
      <c r="B177" s="67">
        <v>5925</v>
      </c>
      <c r="C177" s="67">
        <v>3066</v>
      </c>
      <c r="D177" s="67">
        <v>2859</v>
      </c>
      <c r="E177" s="67" t="s">
        <v>165</v>
      </c>
      <c r="F177" s="67" t="s">
        <v>165</v>
      </c>
      <c r="G177" s="67" t="s">
        <v>165</v>
      </c>
      <c r="H177" s="67">
        <v>5925</v>
      </c>
      <c r="I177" s="67">
        <v>3066</v>
      </c>
      <c r="J177" s="68">
        <v>2859</v>
      </c>
    </row>
    <row r="178" spans="1:14">
      <c r="A178" s="75" t="s">
        <v>166</v>
      </c>
      <c r="B178" s="73">
        <v>962</v>
      </c>
      <c r="C178" s="73">
        <v>348</v>
      </c>
      <c r="D178" s="73">
        <v>614</v>
      </c>
      <c r="E178" s="73" t="s">
        <v>165</v>
      </c>
      <c r="F178" s="73" t="s">
        <v>165</v>
      </c>
      <c r="G178" s="73" t="s">
        <v>165</v>
      </c>
      <c r="H178" s="73">
        <v>962</v>
      </c>
      <c r="I178" s="73">
        <v>348</v>
      </c>
      <c r="J178" s="74">
        <v>614</v>
      </c>
      <c r="N178" s="69"/>
    </row>
    <row r="179" spans="1:14" s="69" customFormat="1">
      <c r="A179" s="76" t="s">
        <v>342</v>
      </c>
      <c r="B179" s="67">
        <v>3675</v>
      </c>
      <c r="C179" s="67">
        <v>1798</v>
      </c>
      <c r="D179" s="67">
        <v>1877</v>
      </c>
      <c r="E179" s="67" t="s">
        <v>165</v>
      </c>
      <c r="F179" s="67" t="s">
        <v>165</v>
      </c>
      <c r="G179" s="67" t="s">
        <v>165</v>
      </c>
      <c r="H179" s="67">
        <v>3675</v>
      </c>
      <c r="I179" s="67">
        <v>1798</v>
      </c>
      <c r="J179" s="68">
        <v>1877</v>
      </c>
    </row>
    <row r="180" spans="1:14">
      <c r="A180" s="75" t="s">
        <v>166</v>
      </c>
      <c r="B180" s="73">
        <v>590</v>
      </c>
      <c r="C180" s="73">
        <v>182</v>
      </c>
      <c r="D180" s="73">
        <v>408</v>
      </c>
      <c r="E180" s="73" t="s">
        <v>165</v>
      </c>
      <c r="F180" s="73" t="s">
        <v>165</v>
      </c>
      <c r="G180" s="73" t="s">
        <v>165</v>
      </c>
      <c r="H180" s="73">
        <v>590</v>
      </c>
      <c r="I180" s="73">
        <v>182</v>
      </c>
      <c r="J180" s="74">
        <v>408</v>
      </c>
      <c r="N180" s="69"/>
    </row>
    <row r="181" spans="1:14" s="69" customFormat="1">
      <c r="A181" s="76" t="s">
        <v>344</v>
      </c>
      <c r="B181" s="67">
        <v>5940</v>
      </c>
      <c r="C181" s="67">
        <v>2984</v>
      </c>
      <c r="D181" s="67">
        <v>2956</v>
      </c>
      <c r="E181" s="67" t="s">
        <v>165</v>
      </c>
      <c r="F181" s="67" t="s">
        <v>165</v>
      </c>
      <c r="G181" s="67" t="s">
        <v>165</v>
      </c>
      <c r="H181" s="67">
        <v>5940</v>
      </c>
      <c r="I181" s="67">
        <v>2984</v>
      </c>
      <c r="J181" s="68">
        <v>2956</v>
      </c>
    </row>
    <row r="182" spans="1:14">
      <c r="A182" s="75" t="s">
        <v>166</v>
      </c>
      <c r="B182" s="73">
        <v>759</v>
      </c>
      <c r="C182" s="73">
        <v>237</v>
      </c>
      <c r="D182" s="73">
        <v>522</v>
      </c>
      <c r="E182" s="73" t="s">
        <v>165</v>
      </c>
      <c r="F182" s="73" t="s">
        <v>165</v>
      </c>
      <c r="G182" s="73" t="s">
        <v>165</v>
      </c>
      <c r="H182" s="73">
        <v>759</v>
      </c>
      <c r="I182" s="73">
        <v>237</v>
      </c>
      <c r="J182" s="74">
        <v>522</v>
      </c>
      <c r="N182" s="69"/>
    </row>
    <row r="183" spans="1:14" s="69" customFormat="1">
      <c r="A183" s="76" t="s">
        <v>346</v>
      </c>
      <c r="B183" s="67">
        <v>19258</v>
      </c>
      <c r="C183" s="67">
        <v>9759</v>
      </c>
      <c r="D183" s="67">
        <v>9499</v>
      </c>
      <c r="E183" s="67" t="s">
        <v>165</v>
      </c>
      <c r="F183" s="67" t="s">
        <v>165</v>
      </c>
      <c r="G183" s="67" t="s">
        <v>165</v>
      </c>
      <c r="H183" s="67">
        <v>19258</v>
      </c>
      <c r="I183" s="67">
        <v>9759</v>
      </c>
      <c r="J183" s="68">
        <v>9499</v>
      </c>
    </row>
    <row r="184" spans="1:14">
      <c r="A184" s="75" t="s">
        <v>166</v>
      </c>
      <c r="B184" s="73">
        <v>2242</v>
      </c>
      <c r="C184" s="73">
        <v>801</v>
      </c>
      <c r="D184" s="73">
        <v>1441</v>
      </c>
      <c r="E184" s="73" t="s">
        <v>165</v>
      </c>
      <c r="F184" s="73" t="s">
        <v>165</v>
      </c>
      <c r="G184" s="73" t="s">
        <v>165</v>
      </c>
      <c r="H184" s="73">
        <v>2242</v>
      </c>
      <c r="I184" s="73">
        <v>801</v>
      </c>
      <c r="J184" s="74">
        <v>1441</v>
      </c>
      <c r="N184" s="69"/>
    </row>
    <row r="185" spans="1:14" s="69" customFormat="1">
      <c r="A185" s="76" t="s">
        <v>348</v>
      </c>
      <c r="B185" s="67">
        <v>14784</v>
      </c>
      <c r="C185" s="67">
        <v>7300</v>
      </c>
      <c r="D185" s="67">
        <v>7484</v>
      </c>
      <c r="E185" s="67">
        <v>7136</v>
      </c>
      <c r="F185" s="67">
        <v>3431</v>
      </c>
      <c r="G185" s="67">
        <v>3705</v>
      </c>
      <c r="H185" s="67">
        <v>7648</v>
      </c>
      <c r="I185" s="67">
        <v>3869</v>
      </c>
      <c r="J185" s="68">
        <v>3779</v>
      </c>
    </row>
    <row r="186" spans="1:14">
      <c r="A186" s="75" t="s">
        <v>166</v>
      </c>
      <c r="B186" s="73">
        <v>2016</v>
      </c>
      <c r="C186" s="73">
        <v>649</v>
      </c>
      <c r="D186" s="73">
        <v>1367</v>
      </c>
      <c r="E186" s="73">
        <v>1008</v>
      </c>
      <c r="F186" s="73">
        <v>301</v>
      </c>
      <c r="G186" s="73">
        <v>707</v>
      </c>
      <c r="H186" s="73">
        <v>1008</v>
      </c>
      <c r="I186" s="73">
        <v>348</v>
      </c>
      <c r="J186" s="74">
        <v>660</v>
      </c>
      <c r="N186" s="69"/>
    </row>
    <row r="187" spans="1:14" s="69" customFormat="1">
      <c r="A187" s="76" t="s">
        <v>350</v>
      </c>
      <c r="B187" s="67">
        <v>3545</v>
      </c>
      <c r="C187" s="67">
        <v>1744</v>
      </c>
      <c r="D187" s="67">
        <v>1801</v>
      </c>
      <c r="E187" s="67">
        <v>3545</v>
      </c>
      <c r="F187" s="67">
        <v>1744</v>
      </c>
      <c r="G187" s="67">
        <v>1801</v>
      </c>
      <c r="H187" s="67" t="s">
        <v>165</v>
      </c>
      <c r="I187" s="67" t="s">
        <v>165</v>
      </c>
      <c r="J187" s="68" t="s">
        <v>165</v>
      </c>
    </row>
    <row r="188" spans="1:14">
      <c r="A188" s="75" t="s">
        <v>166</v>
      </c>
      <c r="B188" s="73">
        <v>534</v>
      </c>
      <c r="C188" s="73">
        <v>173</v>
      </c>
      <c r="D188" s="73">
        <v>361</v>
      </c>
      <c r="E188" s="73">
        <v>534</v>
      </c>
      <c r="F188" s="73">
        <v>173</v>
      </c>
      <c r="G188" s="73">
        <v>361</v>
      </c>
      <c r="H188" s="73" t="s">
        <v>165</v>
      </c>
      <c r="I188" s="73" t="s">
        <v>165</v>
      </c>
      <c r="J188" s="74" t="s">
        <v>165</v>
      </c>
      <c r="N188" s="69"/>
    </row>
    <row r="189" spans="1:14" s="69" customFormat="1">
      <c r="A189" s="76" t="s">
        <v>350</v>
      </c>
      <c r="B189" s="67">
        <v>4617</v>
      </c>
      <c r="C189" s="67">
        <v>2383</v>
      </c>
      <c r="D189" s="67">
        <v>2234</v>
      </c>
      <c r="E189" s="67" t="s">
        <v>165</v>
      </c>
      <c r="F189" s="67" t="s">
        <v>165</v>
      </c>
      <c r="G189" s="67" t="s">
        <v>165</v>
      </c>
      <c r="H189" s="67">
        <v>4617</v>
      </c>
      <c r="I189" s="67">
        <v>2383</v>
      </c>
      <c r="J189" s="68">
        <v>2234</v>
      </c>
    </row>
    <row r="190" spans="1:14">
      <c r="A190" s="75" t="s">
        <v>166</v>
      </c>
      <c r="B190" s="73">
        <v>689</v>
      </c>
      <c r="C190" s="73">
        <v>236</v>
      </c>
      <c r="D190" s="73">
        <v>453</v>
      </c>
      <c r="E190" s="73" t="s">
        <v>165</v>
      </c>
      <c r="F190" s="73" t="s">
        <v>165</v>
      </c>
      <c r="G190" s="73" t="s">
        <v>165</v>
      </c>
      <c r="H190" s="73">
        <v>689</v>
      </c>
      <c r="I190" s="73">
        <v>236</v>
      </c>
      <c r="J190" s="74">
        <v>453</v>
      </c>
      <c r="N190" s="69"/>
    </row>
    <row r="191" spans="1:14" s="69" customFormat="1">
      <c r="A191" s="76" t="s">
        <v>353</v>
      </c>
      <c r="B191" s="67">
        <v>17383</v>
      </c>
      <c r="C191" s="67">
        <v>8717</v>
      </c>
      <c r="D191" s="67">
        <v>8666</v>
      </c>
      <c r="E191" s="67" t="s">
        <v>165</v>
      </c>
      <c r="F191" s="67" t="s">
        <v>165</v>
      </c>
      <c r="G191" s="67" t="s">
        <v>165</v>
      </c>
      <c r="H191" s="67">
        <v>17383</v>
      </c>
      <c r="I191" s="67">
        <v>8717</v>
      </c>
      <c r="J191" s="68">
        <v>8666</v>
      </c>
    </row>
    <row r="192" spans="1:14">
      <c r="A192" s="75" t="s">
        <v>166</v>
      </c>
      <c r="B192" s="73">
        <v>2382</v>
      </c>
      <c r="C192" s="73">
        <v>780</v>
      </c>
      <c r="D192" s="73">
        <v>1602</v>
      </c>
      <c r="E192" s="73" t="s">
        <v>165</v>
      </c>
      <c r="F192" s="73" t="s">
        <v>165</v>
      </c>
      <c r="G192" s="73" t="s">
        <v>165</v>
      </c>
      <c r="H192" s="73">
        <v>2382</v>
      </c>
      <c r="I192" s="73">
        <v>780</v>
      </c>
      <c r="J192" s="74">
        <v>1602</v>
      </c>
      <c r="N192" s="69"/>
    </row>
    <row r="193" spans="1:14" s="69" customFormat="1">
      <c r="A193" s="76" t="s">
        <v>355</v>
      </c>
      <c r="B193" s="67">
        <v>5258</v>
      </c>
      <c r="C193" s="67">
        <v>2613</v>
      </c>
      <c r="D193" s="67">
        <v>2645</v>
      </c>
      <c r="E193" s="67" t="s">
        <v>165</v>
      </c>
      <c r="F193" s="67" t="s">
        <v>165</v>
      </c>
      <c r="G193" s="67" t="s">
        <v>165</v>
      </c>
      <c r="H193" s="67">
        <v>5258</v>
      </c>
      <c r="I193" s="67">
        <v>2613</v>
      </c>
      <c r="J193" s="68">
        <v>2645</v>
      </c>
    </row>
    <row r="194" spans="1:14">
      <c r="A194" s="75" t="s">
        <v>166</v>
      </c>
      <c r="B194" s="73">
        <v>864</v>
      </c>
      <c r="C194" s="73">
        <v>265</v>
      </c>
      <c r="D194" s="73">
        <v>599</v>
      </c>
      <c r="E194" s="73" t="s">
        <v>165</v>
      </c>
      <c r="F194" s="73" t="s">
        <v>165</v>
      </c>
      <c r="G194" s="73" t="s">
        <v>165</v>
      </c>
      <c r="H194" s="73">
        <v>864</v>
      </c>
      <c r="I194" s="73">
        <v>265</v>
      </c>
      <c r="J194" s="74">
        <v>599</v>
      </c>
      <c r="N194" s="69"/>
    </row>
    <row r="195" spans="1:14" s="69" customFormat="1">
      <c r="A195" s="76" t="s">
        <v>357</v>
      </c>
      <c r="B195" s="67">
        <v>3427</v>
      </c>
      <c r="C195" s="67">
        <v>1686</v>
      </c>
      <c r="D195" s="67">
        <v>1741</v>
      </c>
      <c r="E195" s="67" t="s">
        <v>165</v>
      </c>
      <c r="F195" s="67" t="s">
        <v>165</v>
      </c>
      <c r="G195" s="67" t="s">
        <v>165</v>
      </c>
      <c r="H195" s="67">
        <v>3427</v>
      </c>
      <c r="I195" s="67">
        <v>1686</v>
      </c>
      <c r="J195" s="68">
        <v>1741</v>
      </c>
    </row>
    <row r="196" spans="1:14">
      <c r="A196" s="75" t="s">
        <v>166</v>
      </c>
      <c r="B196" s="73">
        <v>588</v>
      </c>
      <c r="C196" s="73">
        <v>177</v>
      </c>
      <c r="D196" s="73">
        <v>411</v>
      </c>
      <c r="E196" s="73" t="s">
        <v>165</v>
      </c>
      <c r="F196" s="73" t="s">
        <v>165</v>
      </c>
      <c r="G196" s="73" t="s">
        <v>165</v>
      </c>
      <c r="H196" s="73">
        <v>588</v>
      </c>
      <c r="I196" s="73">
        <v>177</v>
      </c>
      <c r="J196" s="74">
        <v>411</v>
      </c>
      <c r="N196" s="69"/>
    </row>
    <row r="197" spans="1:14" s="69" customFormat="1">
      <c r="A197" s="76" t="s">
        <v>359</v>
      </c>
      <c r="B197" s="67">
        <v>10409</v>
      </c>
      <c r="C197" s="67">
        <v>5295</v>
      </c>
      <c r="D197" s="67">
        <v>5114</v>
      </c>
      <c r="E197" s="67" t="s">
        <v>165</v>
      </c>
      <c r="F197" s="67" t="s">
        <v>165</v>
      </c>
      <c r="G197" s="67" t="s">
        <v>165</v>
      </c>
      <c r="H197" s="67">
        <v>10409</v>
      </c>
      <c r="I197" s="67">
        <v>5295</v>
      </c>
      <c r="J197" s="68">
        <v>5114</v>
      </c>
    </row>
    <row r="198" spans="1:14">
      <c r="A198" s="75" t="s">
        <v>166</v>
      </c>
      <c r="B198" s="73">
        <v>1188</v>
      </c>
      <c r="C198" s="73">
        <v>396</v>
      </c>
      <c r="D198" s="73">
        <v>792</v>
      </c>
      <c r="E198" s="73" t="s">
        <v>165</v>
      </c>
      <c r="F198" s="73" t="s">
        <v>165</v>
      </c>
      <c r="G198" s="73" t="s">
        <v>165</v>
      </c>
      <c r="H198" s="73">
        <v>1188</v>
      </c>
      <c r="I198" s="73">
        <v>396</v>
      </c>
      <c r="J198" s="74">
        <v>792</v>
      </c>
      <c r="N198" s="69"/>
    </row>
    <row r="199" spans="1:14" s="69" customFormat="1">
      <c r="A199" s="76" t="s">
        <v>361</v>
      </c>
      <c r="B199" s="67">
        <v>6628</v>
      </c>
      <c r="C199" s="67">
        <v>3473</v>
      </c>
      <c r="D199" s="67">
        <v>3155</v>
      </c>
      <c r="E199" s="67" t="s">
        <v>165</v>
      </c>
      <c r="F199" s="67" t="s">
        <v>165</v>
      </c>
      <c r="G199" s="67" t="s">
        <v>165</v>
      </c>
      <c r="H199" s="67">
        <v>6628</v>
      </c>
      <c r="I199" s="67">
        <v>3473</v>
      </c>
      <c r="J199" s="68">
        <v>3155</v>
      </c>
    </row>
    <row r="200" spans="1:14">
      <c r="A200" s="75" t="s">
        <v>166</v>
      </c>
      <c r="B200" s="73">
        <v>1045</v>
      </c>
      <c r="C200" s="73">
        <v>360</v>
      </c>
      <c r="D200" s="73">
        <v>685</v>
      </c>
      <c r="E200" s="73" t="s">
        <v>165</v>
      </c>
      <c r="F200" s="73" t="s">
        <v>165</v>
      </c>
      <c r="G200" s="73" t="s">
        <v>165</v>
      </c>
      <c r="H200" s="73">
        <v>1045</v>
      </c>
      <c r="I200" s="73">
        <v>360</v>
      </c>
      <c r="J200" s="74">
        <v>685</v>
      </c>
      <c r="N200" s="69"/>
    </row>
    <row r="201" spans="1:14" s="69" customFormat="1">
      <c r="A201" s="76" t="s">
        <v>363</v>
      </c>
      <c r="B201" s="67">
        <v>4706</v>
      </c>
      <c r="C201" s="67">
        <v>2308</v>
      </c>
      <c r="D201" s="67">
        <v>2398</v>
      </c>
      <c r="E201" s="67" t="s">
        <v>165</v>
      </c>
      <c r="F201" s="67" t="s">
        <v>165</v>
      </c>
      <c r="G201" s="67" t="s">
        <v>165</v>
      </c>
      <c r="H201" s="67">
        <v>4706</v>
      </c>
      <c r="I201" s="67">
        <v>2308</v>
      </c>
      <c r="J201" s="68">
        <v>2398</v>
      </c>
    </row>
    <row r="202" spans="1:14">
      <c r="A202" s="75" t="s">
        <v>166</v>
      </c>
      <c r="B202" s="73">
        <v>691</v>
      </c>
      <c r="C202" s="73">
        <v>202</v>
      </c>
      <c r="D202" s="73">
        <v>489</v>
      </c>
      <c r="E202" s="73" t="s">
        <v>165</v>
      </c>
      <c r="F202" s="73" t="s">
        <v>165</v>
      </c>
      <c r="G202" s="73" t="s">
        <v>165</v>
      </c>
      <c r="H202" s="73">
        <v>691</v>
      </c>
      <c r="I202" s="73">
        <v>202</v>
      </c>
      <c r="J202" s="74">
        <v>489</v>
      </c>
      <c r="N202" s="69"/>
    </row>
    <row r="203" spans="1:14" s="69" customFormat="1">
      <c r="A203" s="76" t="s">
        <v>365</v>
      </c>
      <c r="B203" s="67">
        <v>48167</v>
      </c>
      <c r="C203" s="67">
        <v>23214</v>
      </c>
      <c r="D203" s="67">
        <v>24953</v>
      </c>
      <c r="E203" s="67">
        <v>48167</v>
      </c>
      <c r="F203" s="67">
        <v>23214</v>
      </c>
      <c r="G203" s="67">
        <v>24953</v>
      </c>
      <c r="H203" s="67" t="s">
        <v>165</v>
      </c>
      <c r="I203" s="67" t="s">
        <v>165</v>
      </c>
      <c r="J203" s="68" t="s">
        <v>165</v>
      </c>
    </row>
    <row r="204" spans="1:14">
      <c r="A204" s="75" t="s">
        <v>166</v>
      </c>
      <c r="B204" s="73">
        <v>9653</v>
      </c>
      <c r="C204" s="73">
        <v>2947</v>
      </c>
      <c r="D204" s="73">
        <v>6706</v>
      </c>
      <c r="E204" s="73">
        <v>9653</v>
      </c>
      <c r="F204" s="73">
        <v>2947</v>
      </c>
      <c r="G204" s="73">
        <v>6706</v>
      </c>
      <c r="H204" s="73" t="s">
        <v>165</v>
      </c>
      <c r="I204" s="73" t="s">
        <v>165</v>
      </c>
      <c r="J204" s="74" t="s">
        <v>165</v>
      </c>
      <c r="N204" s="69"/>
    </row>
    <row r="205" spans="1:14" s="69" customFormat="1">
      <c r="A205" s="76" t="s">
        <v>365</v>
      </c>
      <c r="B205" s="67">
        <v>16078</v>
      </c>
      <c r="C205" s="67">
        <v>8059</v>
      </c>
      <c r="D205" s="67">
        <v>8019</v>
      </c>
      <c r="E205" s="67" t="s">
        <v>165</v>
      </c>
      <c r="F205" s="67" t="s">
        <v>165</v>
      </c>
      <c r="G205" s="67" t="s">
        <v>165</v>
      </c>
      <c r="H205" s="67">
        <v>16078</v>
      </c>
      <c r="I205" s="67">
        <v>8059</v>
      </c>
      <c r="J205" s="68">
        <v>8019</v>
      </c>
    </row>
    <row r="206" spans="1:14">
      <c r="A206" s="75" t="s">
        <v>166</v>
      </c>
      <c r="B206" s="73">
        <v>1942</v>
      </c>
      <c r="C206" s="73">
        <v>661</v>
      </c>
      <c r="D206" s="73">
        <v>1281</v>
      </c>
      <c r="E206" s="73" t="s">
        <v>165</v>
      </c>
      <c r="F206" s="73" t="s">
        <v>165</v>
      </c>
      <c r="G206" s="73" t="s">
        <v>165</v>
      </c>
      <c r="H206" s="73">
        <v>1942</v>
      </c>
      <c r="I206" s="73">
        <v>661</v>
      </c>
      <c r="J206" s="74">
        <v>1281</v>
      </c>
      <c r="N206" s="69"/>
    </row>
    <row r="207" spans="1:14" s="69" customFormat="1">
      <c r="A207" s="76" t="s">
        <v>368</v>
      </c>
      <c r="B207" s="67">
        <v>4086</v>
      </c>
      <c r="C207" s="67">
        <v>2048</v>
      </c>
      <c r="D207" s="67">
        <v>2038</v>
      </c>
      <c r="E207" s="67" t="s">
        <v>165</v>
      </c>
      <c r="F207" s="67" t="s">
        <v>165</v>
      </c>
      <c r="G207" s="67" t="s">
        <v>165</v>
      </c>
      <c r="H207" s="67">
        <v>4086</v>
      </c>
      <c r="I207" s="67">
        <v>2048</v>
      </c>
      <c r="J207" s="68">
        <v>2038</v>
      </c>
    </row>
    <row r="208" spans="1:14">
      <c r="A208" s="75" t="s">
        <v>166</v>
      </c>
      <c r="B208" s="73">
        <v>653</v>
      </c>
      <c r="C208" s="73">
        <v>213</v>
      </c>
      <c r="D208" s="73">
        <v>440</v>
      </c>
      <c r="E208" s="73" t="s">
        <v>165</v>
      </c>
      <c r="F208" s="73" t="s">
        <v>165</v>
      </c>
      <c r="G208" s="73" t="s">
        <v>165</v>
      </c>
      <c r="H208" s="73">
        <v>653</v>
      </c>
      <c r="I208" s="73">
        <v>213</v>
      </c>
      <c r="J208" s="74">
        <v>440</v>
      </c>
      <c r="N208" s="69"/>
    </row>
    <row r="209" spans="1:14" s="69" customFormat="1">
      <c r="A209" s="76" t="s">
        <v>370</v>
      </c>
      <c r="B209" s="67">
        <v>6383</v>
      </c>
      <c r="C209" s="67">
        <v>3247</v>
      </c>
      <c r="D209" s="67">
        <v>3136</v>
      </c>
      <c r="E209" s="67" t="s">
        <v>165</v>
      </c>
      <c r="F209" s="67" t="s">
        <v>165</v>
      </c>
      <c r="G209" s="67" t="s">
        <v>165</v>
      </c>
      <c r="H209" s="67">
        <v>6383</v>
      </c>
      <c r="I209" s="67">
        <v>3247</v>
      </c>
      <c r="J209" s="68">
        <v>3136</v>
      </c>
    </row>
    <row r="210" spans="1:14">
      <c r="A210" s="75" t="s">
        <v>166</v>
      </c>
      <c r="B210" s="73">
        <v>970</v>
      </c>
      <c r="C210" s="73">
        <v>298</v>
      </c>
      <c r="D210" s="73">
        <v>672</v>
      </c>
      <c r="E210" s="73" t="s">
        <v>165</v>
      </c>
      <c r="F210" s="73" t="s">
        <v>165</v>
      </c>
      <c r="G210" s="73" t="s">
        <v>165</v>
      </c>
      <c r="H210" s="73">
        <v>970</v>
      </c>
      <c r="I210" s="73">
        <v>298</v>
      </c>
      <c r="J210" s="74">
        <v>672</v>
      </c>
      <c r="N210" s="69"/>
    </row>
    <row r="211" spans="1:14" s="69" customFormat="1">
      <c r="A211" s="76" t="s">
        <v>372</v>
      </c>
      <c r="B211" s="67">
        <v>9827</v>
      </c>
      <c r="C211" s="67">
        <v>4914</v>
      </c>
      <c r="D211" s="67">
        <v>4913</v>
      </c>
      <c r="E211" s="67" t="s">
        <v>165</v>
      </c>
      <c r="F211" s="67" t="s">
        <v>165</v>
      </c>
      <c r="G211" s="67" t="s">
        <v>165</v>
      </c>
      <c r="H211" s="67">
        <v>9827</v>
      </c>
      <c r="I211" s="67">
        <v>4914</v>
      </c>
      <c r="J211" s="68">
        <v>4913</v>
      </c>
    </row>
    <row r="212" spans="1:14">
      <c r="A212" s="75" t="s">
        <v>166</v>
      </c>
      <c r="B212" s="73">
        <v>1754</v>
      </c>
      <c r="C212" s="73">
        <v>564</v>
      </c>
      <c r="D212" s="73">
        <v>1190</v>
      </c>
      <c r="E212" s="73" t="s">
        <v>165</v>
      </c>
      <c r="F212" s="73" t="s">
        <v>165</v>
      </c>
      <c r="G212" s="73" t="s">
        <v>165</v>
      </c>
      <c r="H212" s="73">
        <v>1754</v>
      </c>
      <c r="I212" s="73">
        <v>564</v>
      </c>
      <c r="J212" s="74">
        <v>1190</v>
      </c>
      <c r="N212" s="69"/>
    </row>
    <row r="213" spans="1:14" s="69" customFormat="1">
      <c r="A213" s="76" t="s">
        <v>374</v>
      </c>
      <c r="B213" s="67">
        <v>10239</v>
      </c>
      <c r="C213" s="67">
        <v>5195</v>
      </c>
      <c r="D213" s="67">
        <v>5044</v>
      </c>
      <c r="E213" s="67" t="s">
        <v>165</v>
      </c>
      <c r="F213" s="67" t="s">
        <v>165</v>
      </c>
      <c r="G213" s="67" t="s">
        <v>165</v>
      </c>
      <c r="H213" s="67">
        <v>10239</v>
      </c>
      <c r="I213" s="67">
        <v>5195</v>
      </c>
      <c r="J213" s="68">
        <v>5044</v>
      </c>
    </row>
    <row r="214" spans="1:14">
      <c r="A214" s="75" t="s">
        <v>166</v>
      </c>
      <c r="B214" s="73">
        <v>1281</v>
      </c>
      <c r="C214" s="73">
        <v>469</v>
      </c>
      <c r="D214" s="73">
        <v>812</v>
      </c>
      <c r="E214" s="73" t="s">
        <v>165</v>
      </c>
      <c r="F214" s="73" t="s">
        <v>165</v>
      </c>
      <c r="G214" s="73" t="s">
        <v>165</v>
      </c>
      <c r="H214" s="73">
        <v>1281</v>
      </c>
      <c r="I214" s="73">
        <v>469</v>
      </c>
      <c r="J214" s="74">
        <v>812</v>
      </c>
      <c r="N214" s="69"/>
    </row>
    <row r="215" spans="1:14" s="69" customFormat="1">
      <c r="A215" s="76" t="s">
        <v>376</v>
      </c>
      <c r="B215" s="67">
        <v>3650</v>
      </c>
      <c r="C215" s="67">
        <v>1824</v>
      </c>
      <c r="D215" s="67">
        <v>1826</v>
      </c>
      <c r="E215" s="67" t="s">
        <v>165</v>
      </c>
      <c r="F215" s="67" t="s">
        <v>165</v>
      </c>
      <c r="G215" s="67" t="s">
        <v>165</v>
      </c>
      <c r="H215" s="67">
        <v>3650</v>
      </c>
      <c r="I215" s="67">
        <v>1824</v>
      </c>
      <c r="J215" s="68">
        <v>1826</v>
      </c>
    </row>
    <row r="216" spans="1:14">
      <c r="A216" s="75" t="s">
        <v>166</v>
      </c>
      <c r="B216" s="73">
        <v>581</v>
      </c>
      <c r="C216" s="73">
        <v>228</v>
      </c>
      <c r="D216" s="73">
        <v>353</v>
      </c>
      <c r="E216" s="73" t="s">
        <v>165</v>
      </c>
      <c r="F216" s="73" t="s">
        <v>165</v>
      </c>
      <c r="G216" s="73" t="s">
        <v>165</v>
      </c>
      <c r="H216" s="73">
        <v>581</v>
      </c>
      <c r="I216" s="73">
        <v>228</v>
      </c>
      <c r="J216" s="74">
        <v>353</v>
      </c>
      <c r="N216" s="69"/>
    </row>
    <row r="217" spans="1:14" s="69" customFormat="1">
      <c r="A217" s="76" t="s">
        <v>378</v>
      </c>
      <c r="B217" s="67">
        <v>5521</v>
      </c>
      <c r="C217" s="67">
        <v>2811</v>
      </c>
      <c r="D217" s="67">
        <v>2710</v>
      </c>
      <c r="E217" s="67" t="s">
        <v>165</v>
      </c>
      <c r="F217" s="67" t="s">
        <v>165</v>
      </c>
      <c r="G217" s="67" t="s">
        <v>165</v>
      </c>
      <c r="H217" s="67">
        <v>5521</v>
      </c>
      <c r="I217" s="67">
        <v>2811</v>
      </c>
      <c r="J217" s="68">
        <v>2710</v>
      </c>
    </row>
    <row r="218" spans="1:14">
      <c r="A218" s="75" t="s">
        <v>166</v>
      </c>
      <c r="B218" s="73">
        <v>728</v>
      </c>
      <c r="C218" s="73">
        <v>241</v>
      </c>
      <c r="D218" s="73">
        <v>487</v>
      </c>
      <c r="E218" s="73" t="s">
        <v>165</v>
      </c>
      <c r="F218" s="73" t="s">
        <v>165</v>
      </c>
      <c r="G218" s="73" t="s">
        <v>165</v>
      </c>
      <c r="H218" s="73">
        <v>728</v>
      </c>
      <c r="I218" s="73">
        <v>241</v>
      </c>
      <c r="J218" s="74">
        <v>487</v>
      </c>
      <c r="N218" s="69"/>
    </row>
    <row r="219" spans="1:14" s="69" customFormat="1">
      <c r="A219" s="76" t="s">
        <v>380</v>
      </c>
      <c r="B219" s="67">
        <v>4208</v>
      </c>
      <c r="C219" s="67">
        <v>2164</v>
      </c>
      <c r="D219" s="67">
        <v>2044</v>
      </c>
      <c r="E219" s="67" t="s">
        <v>165</v>
      </c>
      <c r="F219" s="67" t="s">
        <v>165</v>
      </c>
      <c r="G219" s="67" t="s">
        <v>165</v>
      </c>
      <c r="H219" s="67">
        <v>4208</v>
      </c>
      <c r="I219" s="67">
        <v>2164</v>
      </c>
      <c r="J219" s="68">
        <v>2044</v>
      </c>
    </row>
    <row r="220" spans="1:14">
      <c r="A220" s="75" t="s">
        <v>166</v>
      </c>
      <c r="B220" s="73">
        <v>549</v>
      </c>
      <c r="C220" s="73">
        <v>169</v>
      </c>
      <c r="D220" s="73">
        <v>380</v>
      </c>
      <c r="E220" s="73" t="s">
        <v>165</v>
      </c>
      <c r="F220" s="73" t="s">
        <v>165</v>
      </c>
      <c r="G220" s="73" t="s">
        <v>165</v>
      </c>
      <c r="H220" s="73">
        <v>549</v>
      </c>
      <c r="I220" s="73">
        <v>169</v>
      </c>
      <c r="J220" s="74">
        <v>380</v>
      </c>
      <c r="N220" s="69"/>
    </row>
    <row r="221" spans="1:14" s="69" customFormat="1">
      <c r="A221" s="76" t="s">
        <v>382</v>
      </c>
      <c r="B221" s="67">
        <v>5401</v>
      </c>
      <c r="C221" s="67">
        <v>2712</v>
      </c>
      <c r="D221" s="67">
        <v>2689</v>
      </c>
      <c r="E221" s="67" t="s">
        <v>165</v>
      </c>
      <c r="F221" s="67" t="s">
        <v>165</v>
      </c>
      <c r="G221" s="67" t="s">
        <v>165</v>
      </c>
      <c r="H221" s="67">
        <v>5401</v>
      </c>
      <c r="I221" s="67">
        <v>2712</v>
      </c>
      <c r="J221" s="68">
        <v>2689</v>
      </c>
    </row>
    <row r="222" spans="1:14">
      <c r="A222" s="75" t="s">
        <v>166</v>
      </c>
      <c r="B222" s="73">
        <v>786</v>
      </c>
      <c r="C222" s="73">
        <v>298</v>
      </c>
      <c r="D222" s="73">
        <v>488</v>
      </c>
      <c r="E222" s="73" t="s">
        <v>165</v>
      </c>
      <c r="F222" s="73" t="s">
        <v>165</v>
      </c>
      <c r="G222" s="73" t="s">
        <v>165</v>
      </c>
      <c r="H222" s="73">
        <v>786</v>
      </c>
      <c r="I222" s="73">
        <v>298</v>
      </c>
      <c r="J222" s="74">
        <v>488</v>
      </c>
      <c r="N222" s="69"/>
    </row>
    <row r="223" spans="1:14" s="69" customFormat="1">
      <c r="A223" s="76" t="s">
        <v>384</v>
      </c>
      <c r="B223" s="67">
        <v>17060</v>
      </c>
      <c r="C223" s="67">
        <v>8694</v>
      </c>
      <c r="D223" s="67">
        <v>8366</v>
      </c>
      <c r="E223" s="67" t="s">
        <v>165</v>
      </c>
      <c r="F223" s="67" t="s">
        <v>165</v>
      </c>
      <c r="G223" s="67" t="s">
        <v>165</v>
      </c>
      <c r="H223" s="67">
        <v>17060</v>
      </c>
      <c r="I223" s="67">
        <v>8694</v>
      </c>
      <c r="J223" s="68">
        <v>8366</v>
      </c>
    </row>
    <row r="224" spans="1:14">
      <c r="A224" s="75" t="s">
        <v>166</v>
      </c>
      <c r="B224" s="73">
        <v>1979</v>
      </c>
      <c r="C224" s="73">
        <v>742</v>
      </c>
      <c r="D224" s="73">
        <v>1237</v>
      </c>
      <c r="E224" s="73" t="s">
        <v>165</v>
      </c>
      <c r="F224" s="73" t="s">
        <v>165</v>
      </c>
      <c r="G224" s="73" t="s">
        <v>165</v>
      </c>
      <c r="H224" s="73">
        <v>1979</v>
      </c>
      <c r="I224" s="73">
        <v>742</v>
      </c>
      <c r="J224" s="74">
        <v>1237</v>
      </c>
      <c r="N224" s="69"/>
    </row>
    <row r="225" spans="1:14" s="69" customFormat="1">
      <c r="A225" s="76" t="s">
        <v>386</v>
      </c>
      <c r="B225" s="67">
        <v>18674</v>
      </c>
      <c r="C225" s="67">
        <v>9125</v>
      </c>
      <c r="D225" s="67">
        <v>9549</v>
      </c>
      <c r="E225" s="67">
        <v>10218</v>
      </c>
      <c r="F225" s="67">
        <v>4835</v>
      </c>
      <c r="G225" s="67">
        <v>5383</v>
      </c>
      <c r="H225" s="67">
        <v>8456</v>
      </c>
      <c r="I225" s="67">
        <v>4290</v>
      </c>
      <c r="J225" s="68">
        <v>4166</v>
      </c>
    </row>
    <row r="226" spans="1:14">
      <c r="A226" s="75" t="s">
        <v>166</v>
      </c>
      <c r="B226" s="73">
        <v>3246</v>
      </c>
      <c r="C226" s="73">
        <v>1034</v>
      </c>
      <c r="D226" s="73">
        <v>2212</v>
      </c>
      <c r="E226" s="73">
        <v>2067</v>
      </c>
      <c r="F226" s="73">
        <v>640</v>
      </c>
      <c r="G226" s="73">
        <v>1427</v>
      </c>
      <c r="H226" s="73">
        <v>1179</v>
      </c>
      <c r="I226" s="73">
        <v>394</v>
      </c>
      <c r="J226" s="74">
        <v>785</v>
      </c>
      <c r="N226" s="69"/>
    </row>
    <row r="227" spans="1:14" s="69" customFormat="1">
      <c r="A227" s="76" t="s">
        <v>388</v>
      </c>
      <c r="B227" s="67">
        <v>3684</v>
      </c>
      <c r="C227" s="67">
        <v>1850</v>
      </c>
      <c r="D227" s="67">
        <v>1834</v>
      </c>
      <c r="E227" s="67" t="s">
        <v>165</v>
      </c>
      <c r="F227" s="67" t="s">
        <v>165</v>
      </c>
      <c r="G227" s="67" t="s">
        <v>165</v>
      </c>
      <c r="H227" s="67">
        <v>3684</v>
      </c>
      <c r="I227" s="67">
        <v>1850</v>
      </c>
      <c r="J227" s="68">
        <v>1834</v>
      </c>
    </row>
    <row r="228" spans="1:14">
      <c r="A228" s="75" t="s">
        <v>166</v>
      </c>
      <c r="B228" s="73">
        <v>664</v>
      </c>
      <c r="C228" s="73">
        <v>228</v>
      </c>
      <c r="D228" s="73">
        <v>436</v>
      </c>
      <c r="E228" s="73" t="s">
        <v>165</v>
      </c>
      <c r="F228" s="73" t="s">
        <v>165</v>
      </c>
      <c r="G228" s="73" t="s">
        <v>165</v>
      </c>
      <c r="H228" s="73">
        <v>664</v>
      </c>
      <c r="I228" s="73">
        <v>228</v>
      </c>
      <c r="J228" s="74">
        <v>436</v>
      </c>
      <c r="N228" s="69"/>
    </row>
    <row r="229" spans="1:14" s="69" customFormat="1">
      <c r="A229" s="76" t="s">
        <v>390</v>
      </c>
      <c r="B229" s="67">
        <v>60276</v>
      </c>
      <c r="C229" s="67">
        <v>29022</v>
      </c>
      <c r="D229" s="67">
        <v>31254</v>
      </c>
      <c r="E229" s="67">
        <v>60276</v>
      </c>
      <c r="F229" s="67">
        <v>29022</v>
      </c>
      <c r="G229" s="67">
        <v>31254</v>
      </c>
      <c r="H229" s="67" t="s">
        <v>165</v>
      </c>
      <c r="I229" s="67" t="s">
        <v>165</v>
      </c>
      <c r="J229" s="68" t="s">
        <v>165</v>
      </c>
    </row>
    <row r="230" spans="1:14">
      <c r="A230" s="75" t="s">
        <v>166</v>
      </c>
      <c r="B230" s="73">
        <v>12184</v>
      </c>
      <c r="C230" s="73">
        <v>3915</v>
      </c>
      <c r="D230" s="73">
        <v>8269</v>
      </c>
      <c r="E230" s="73">
        <v>12184</v>
      </c>
      <c r="F230" s="73">
        <v>3915</v>
      </c>
      <c r="G230" s="73">
        <v>8269</v>
      </c>
      <c r="H230" s="73" t="s">
        <v>165</v>
      </c>
      <c r="I230" s="73" t="s">
        <v>165</v>
      </c>
      <c r="J230" s="74" t="s">
        <v>165</v>
      </c>
      <c r="N230" s="69"/>
    </row>
    <row r="231" spans="1:14" s="69" customFormat="1">
      <c r="A231" s="76" t="s">
        <v>390</v>
      </c>
      <c r="B231" s="67">
        <v>14151</v>
      </c>
      <c r="C231" s="67">
        <v>7198</v>
      </c>
      <c r="D231" s="67">
        <v>6953</v>
      </c>
      <c r="E231" s="67" t="s">
        <v>165</v>
      </c>
      <c r="F231" s="67" t="s">
        <v>165</v>
      </c>
      <c r="G231" s="67" t="s">
        <v>165</v>
      </c>
      <c r="H231" s="67">
        <v>14151</v>
      </c>
      <c r="I231" s="67">
        <v>7198</v>
      </c>
      <c r="J231" s="68">
        <v>6953</v>
      </c>
    </row>
    <row r="232" spans="1:14">
      <c r="A232" s="75" t="s">
        <v>166</v>
      </c>
      <c r="B232" s="73">
        <v>1760</v>
      </c>
      <c r="C232" s="73">
        <v>600</v>
      </c>
      <c r="D232" s="73">
        <v>1160</v>
      </c>
      <c r="E232" s="73" t="s">
        <v>165</v>
      </c>
      <c r="F232" s="73" t="s">
        <v>165</v>
      </c>
      <c r="G232" s="73" t="s">
        <v>165</v>
      </c>
      <c r="H232" s="73">
        <v>1760</v>
      </c>
      <c r="I232" s="73">
        <v>600</v>
      </c>
      <c r="J232" s="74">
        <v>1160</v>
      </c>
      <c r="N232" s="69"/>
    </row>
    <row r="233" spans="1:14" s="69" customFormat="1">
      <c r="A233" s="76" t="s">
        <v>393</v>
      </c>
      <c r="B233" s="67">
        <v>11006</v>
      </c>
      <c r="C233" s="67">
        <v>5534</v>
      </c>
      <c r="D233" s="67">
        <v>5472</v>
      </c>
      <c r="E233" s="67" t="s">
        <v>165</v>
      </c>
      <c r="F233" s="67" t="s">
        <v>165</v>
      </c>
      <c r="G233" s="67" t="s">
        <v>165</v>
      </c>
      <c r="H233" s="67">
        <v>11006</v>
      </c>
      <c r="I233" s="67">
        <v>5534</v>
      </c>
      <c r="J233" s="68">
        <v>5472</v>
      </c>
    </row>
    <row r="234" spans="1:14">
      <c r="A234" s="75" t="s">
        <v>166</v>
      </c>
      <c r="B234" s="73">
        <v>1478</v>
      </c>
      <c r="C234" s="73">
        <v>470</v>
      </c>
      <c r="D234" s="73">
        <v>1008</v>
      </c>
      <c r="E234" s="73" t="s">
        <v>165</v>
      </c>
      <c r="F234" s="73" t="s">
        <v>165</v>
      </c>
      <c r="G234" s="73" t="s">
        <v>165</v>
      </c>
      <c r="H234" s="73">
        <v>1478</v>
      </c>
      <c r="I234" s="73">
        <v>470</v>
      </c>
      <c r="J234" s="74">
        <v>1008</v>
      </c>
      <c r="N234" s="69"/>
    </row>
    <row r="235" spans="1:14" s="69" customFormat="1">
      <c r="A235" s="76" t="s">
        <v>395</v>
      </c>
      <c r="B235" s="67">
        <v>3713</v>
      </c>
      <c r="C235" s="67">
        <v>1870</v>
      </c>
      <c r="D235" s="67">
        <v>1843</v>
      </c>
      <c r="E235" s="67" t="s">
        <v>165</v>
      </c>
      <c r="F235" s="67" t="s">
        <v>165</v>
      </c>
      <c r="G235" s="67" t="s">
        <v>165</v>
      </c>
      <c r="H235" s="67">
        <v>3713</v>
      </c>
      <c r="I235" s="67">
        <v>1870</v>
      </c>
      <c r="J235" s="68">
        <v>1843</v>
      </c>
    </row>
    <row r="236" spans="1:14">
      <c r="A236" s="75" t="s">
        <v>166</v>
      </c>
      <c r="B236" s="73">
        <v>583</v>
      </c>
      <c r="C236" s="73">
        <v>184</v>
      </c>
      <c r="D236" s="73">
        <v>399</v>
      </c>
      <c r="E236" s="73" t="s">
        <v>165</v>
      </c>
      <c r="F236" s="73" t="s">
        <v>165</v>
      </c>
      <c r="G236" s="73" t="s">
        <v>165</v>
      </c>
      <c r="H236" s="73">
        <v>583</v>
      </c>
      <c r="I236" s="73">
        <v>184</v>
      </c>
      <c r="J236" s="74">
        <v>399</v>
      </c>
      <c r="N236" s="69"/>
    </row>
    <row r="237" spans="1:14" s="69" customFormat="1">
      <c r="A237" s="76" t="s">
        <v>397</v>
      </c>
      <c r="B237" s="67">
        <v>4221</v>
      </c>
      <c r="C237" s="67">
        <v>2161</v>
      </c>
      <c r="D237" s="67">
        <v>2060</v>
      </c>
      <c r="E237" s="67" t="s">
        <v>165</v>
      </c>
      <c r="F237" s="67" t="s">
        <v>165</v>
      </c>
      <c r="G237" s="67" t="s">
        <v>165</v>
      </c>
      <c r="H237" s="67">
        <v>4221</v>
      </c>
      <c r="I237" s="67">
        <v>2161</v>
      </c>
      <c r="J237" s="68">
        <v>2060</v>
      </c>
    </row>
    <row r="238" spans="1:14">
      <c r="A238" s="75" t="s">
        <v>166</v>
      </c>
      <c r="B238" s="73">
        <v>552</v>
      </c>
      <c r="C238" s="73">
        <v>189</v>
      </c>
      <c r="D238" s="73">
        <v>363</v>
      </c>
      <c r="E238" s="73" t="s">
        <v>165</v>
      </c>
      <c r="F238" s="73" t="s">
        <v>165</v>
      </c>
      <c r="G238" s="73" t="s">
        <v>165</v>
      </c>
      <c r="H238" s="73">
        <v>552</v>
      </c>
      <c r="I238" s="73">
        <v>189</v>
      </c>
      <c r="J238" s="74">
        <v>363</v>
      </c>
      <c r="N238" s="69"/>
    </row>
    <row r="239" spans="1:14" s="69" customFormat="1">
      <c r="A239" s="76" t="s">
        <v>399</v>
      </c>
      <c r="B239" s="67">
        <v>15812</v>
      </c>
      <c r="C239" s="67">
        <v>7594</v>
      </c>
      <c r="D239" s="67">
        <v>8218</v>
      </c>
      <c r="E239" s="67">
        <v>15812</v>
      </c>
      <c r="F239" s="67">
        <v>7594</v>
      </c>
      <c r="G239" s="67">
        <v>8218</v>
      </c>
      <c r="H239" s="67" t="s">
        <v>165</v>
      </c>
      <c r="I239" s="67" t="s">
        <v>165</v>
      </c>
      <c r="J239" s="68" t="s">
        <v>165</v>
      </c>
    </row>
    <row r="240" spans="1:14">
      <c r="A240" s="75" t="s">
        <v>166</v>
      </c>
      <c r="B240" s="73">
        <v>4023</v>
      </c>
      <c r="C240" s="73">
        <v>1313</v>
      </c>
      <c r="D240" s="73">
        <v>2710</v>
      </c>
      <c r="E240" s="73">
        <v>4023</v>
      </c>
      <c r="F240" s="73">
        <v>1313</v>
      </c>
      <c r="G240" s="73">
        <v>2710</v>
      </c>
      <c r="H240" s="73" t="s">
        <v>165</v>
      </c>
      <c r="I240" s="73" t="s">
        <v>165</v>
      </c>
      <c r="J240" s="74" t="s">
        <v>165</v>
      </c>
      <c r="N240" s="69"/>
    </row>
    <row r="241" spans="1:14" s="69" customFormat="1">
      <c r="A241" s="76" t="s">
        <v>399</v>
      </c>
      <c r="B241" s="67">
        <v>8384</v>
      </c>
      <c r="C241" s="67">
        <v>4236</v>
      </c>
      <c r="D241" s="67">
        <v>4148</v>
      </c>
      <c r="E241" s="67" t="s">
        <v>165</v>
      </c>
      <c r="F241" s="67" t="s">
        <v>165</v>
      </c>
      <c r="G241" s="67" t="s">
        <v>165</v>
      </c>
      <c r="H241" s="67">
        <v>8384</v>
      </c>
      <c r="I241" s="67">
        <v>4236</v>
      </c>
      <c r="J241" s="68">
        <v>4148</v>
      </c>
    </row>
    <row r="242" spans="1:14">
      <c r="A242" s="75" t="s">
        <v>166</v>
      </c>
      <c r="B242" s="73">
        <v>1290</v>
      </c>
      <c r="C242" s="73">
        <v>448</v>
      </c>
      <c r="D242" s="73">
        <v>842</v>
      </c>
      <c r="E242" s="73" t="s">
        <v>165</v>
      </c>
      <c r="F242" s="73" t="s">
        <v>165</v>
      </c>
      <c r="G242" s="73" t="s">
        <v>165</v>
      </c>
      <c r="H242" s="73">
        <v>1290</v>
      </c>
      <c r="I242" s="73">
        <v>448</v>
      </c>
      <c r="J242" s="74">
        <v>842</v>
      </c>
      <c r="N242" s="69"/>
    </row>
    <row r="243" spans="1:14" s="69" customFormat="1">
      <c r="A243" s="76" t="s">
        <v>402</v>
      </c>
      <c r="B243" s="67">
        <v>50039</v>
      </c>
      <c r="C243" s="67">
        <v>24255</v>
      </c>
      <c r="D243" s="67">
        <v>25784</v>
      </c>
      <c r="E243" s="67">
        <v>50039</v>
      </c>
      <c r="F243" s="67">
        <v>24255</v>
      </c>
      <c r="G243" s="67">
        <v>25784</v>
      </c>
      <c r="H243" s="67" t="s">
        <v>165</v>
      </c>
      <c r="I243" s="67" t="s">
        <v>165</v>
      </c>
      <c r="J243" s="68" t="s">
        <v>165</v>
      </c>
    </row>
    <row r="244" spans="1:14">
      <c r="A244" s="75" t="s">
        <v>166</v>
      </c>
      <c r="B244" s="73">
        <v>9448</v>
      </c>
      <c r="C244" s="73">
        <v>3069</v>
      </c>
      <c r="D244" s="73">
        <v>6379</v>
      </c>
      <c r="E244" s="73">
        <v>9448</v>
      </c>
      <c r="F244" s="73">
        <v>3069</v>
      </c>
      <c r="G244" s="73">
        <v>6379</v>
      </c>
      <c r="H244" s="73" t="s">
        <v>165</v>
      </c>
      <c r="I244" s="73" t="s">
        <v>165</v>
      </c>
      <c r="J244" s="74" t="s">
        <v>165</v>
      </c>
      <c r="N244" s="69"/>
    </row>
    <row r="245" spans="1:14" s="69" customFormat="1">
      <c r="A245" s="76" t="s">
        <v>402</v>
      </c>
      <c r="B245" s="67">
        <v>24695</v>
      </c>
      <c r="C245" s="67">
        <v>12407</v>
      </c>
      <c r="D245" s="67">
        <v>12288</v>
      </c>
      <c r="E245" s="67" t="s">
        <v>165</v>
      </c>
      <c r="F245" s="67" t="s">
        <v>165</v>
      </c>
      <c r="G245" s="67" t="s">
        <v>165</v>
      </c>
      <c r="H245" s="67">
        <v>24695</v>
      </c>
      <c r="I245" s="67">
        <v>12407</v>
      </c>
      <c r="J245" s="68">
        <v>12288</v>
      </c>
    </row>
    <row r="246" spans="1:14">
      <c r="A246" s="75" t="s">
        <v>166</v>
      </c>
      <c r="B246" s="73">
        <v>2765</v>
      </c>
      <c r="C246" s="73">
        <v>983</v>
      </c>
      <c r="D246" s="73">
        <v>1782</v>
      </c>
      <c r="E246" s="73" t="s">
        <v>165</v>
      </c>
      <c r="F246" s="73" t="s">
        <v>165</v>
      </c>
      <c r="G246" s="73" t="s">
        <v>165</v>
      </c>
      <c r="H246" s="73">
        <v>2765</v>
      </c>
      <c r="I246" s="73">
        <v>983</v>
      </c>
      <c r="J246" s="74">
        <v>1782</v>
      </c>
      <c r="N246" s="69"/>
    </row>
    <row r="247" spans="1:14" s="69" customFormat="1">
      <c r="A247" s="76" t="s">
        <v>405</v>
      </c>
      <c r="B247" s="67">
        <v>6003</v>
      </c>
      <c r="C247" s="67">
        <v>3015</v>
      </c>
      <c r="D247" s="67">
        <v>2988</v>
      </c>
      <c r="E247" s="67" t="s">
        <v>165</v>
      </c>
      <c r="F247" s="67" t="s">
        <v>165</v>
      </c>
      <c r="G247" s="67" t="s">
        <v>165</v>
      </c>
      <c r="H247" s="67">
        <v>6003</v>
      </c>
      <c r="I247" s="67">
        <v>3015</v>
      </c>
      <c r="J247" s="68">
        <v>2988</v>
      </c>
    </row>
    <row r="248" spans="1:14">
      <c r="A248" s="75" t="s">
        <v>166</v>
      </c>
      <c r="B248" s="73">
        <v>934</v>
      </c>
      <c r="C248" s="73">
        <v>314</v>
      </c>
      <c r="D248" s="73">
        <v>620</v>
      </c>
      <c r="E248" s="73" t="s">
        <v>165</v>
      </c>
      <c r="F248" s="73" t="s">
        <v>165</v>
      </c>
      <c r="G248" s="73" t="s">
        <v>165</v>
      </c>
      <c r="H248" s="73">
        <v>934</v>
      </c>
      <c r="I248" s="73">
        <v>314</v>
      </c>
      <c r="J248" s="74">
        <v>620</v>
      </c>
      <c r="N248" s="69"/>
    </row>
    <row r="249" spans="1:14" s="69" customFormat="1">
      <c r="A249" s="76" t="s">
        <v>407</v>
      </c>
      <c r="B249" s="67">
        <v>15451</v>
      </c>
      <c r="C249" s="67">
        <v>7543</v>
      </c>
      <c r="D249" s="67">
        <v>7908</v>
      </c>
      <c r="E249" s="67">
        <v>10020</v>
      </c>
      <c r="F249" s="67">
        <v>4845</v>
      </c>
      <c r="G249" s="67">
        <v>5175</v>
      </c>
      <c r="H249" s="67">
        <v>5431</v>
      </c>
      <c r="I249" s="67">
        <v>2698</v>
      </c>
      <c r="J249" s="68">
        <v>2733</v>
      </c>
    </row>
    <row r="250" spans="1:14">
      <c r="A250" s="75" t="s">
        <v>166</v>
      </c>
      <c r="B250" s="73">
        <v>2664</v>
      </c>
      <c r="C250" s="73">
        <v>874</v>
      </c>
      <c r="D250" s="73">
        <v>1790</v>
      </c>
      <c r="E250" s="73">
        <v>1714</v>
      </c>
      <c r="F250" s="73">
        <v>549</v>
      </c>
      <c r="G250" s="73">
        <v>1165</v>
      </c>
      <c r="H250" s="73">
        <v>950</v>
      </c>
      <c r="I250" s="73">
        <v>325</v>
      </c>
      <c r="J250" s="74">
        <v>625</v>
      </c>
      <c r="N250" s="69"/>
    </row>
    <row r="251" spans="1:14" s="69" customFormat="1">
      <c r="A251" s="76" t="s">
        <v>408</v>
      </c>
      <c r="B251" s="67">
        <v>11550</v>
      </c>
      <c r="C251" s="67">
        <v>5687</v>
      </c>
      <c r="D251" s="67">
        <v>5863</v>
      </c>
      <c r="E251" s="67" t="s">
        <v>165</v>
      </c>
      <c r="F251" s="67" t="s">
        <v>165</v>
      </c>
      <c r="G251" s="67" t="s">
        <v>165</v>
      </c>
      <c r="H251" s="67">
        <v>11550</v>
      </c>
      <c r="I251" s="67">
        <v>5687</v>
      </c>
      <c r="J251" s="68">
        <v>5863</v>
      </c>
    </row>
    <row r="252" spans="1:14">
      <c r="A252" s="75" t="s">
        <v>166</v>
      </c>
      <c r="B252" s="73">
        <v>1555</v>
      </c>
      <c r="C252" s="73">
        <v>512</v>
      </c>
      <c r="D252" s="73">
        <v>1043</v>
      </c>
      <c r="E252" s="73" t="s">
        <v>165</v>
      </c>
      <c r="F252" s="73" t="s">
        <v>165</v>
      </c>
      <c r="G252" s="73" t="s">
        <v>165</v>
      </c>
      <c r="H252" s="73">
        <v>1555</v>
      </c>
      <c r="I252" s="73">
        <v>512</v>
      </c>
      <c r="J252" s="74">
        <v>1043</v>
      </c>
      <c r="N252" s="69"/>
    </row>
    <row r="253" spans="1:14" s="69" customFormat="1">
      <c r="A253" s="76" t="s">
        <v>410</v>
      </c>
      <c r="B253" s="67">
        <v>35671</v>
      </c>
      <c r="C253" s="67">
        <v>17795</v>
      </c>
      <c r="D253" s="67">
        <v>17876</v>
      </c>
      <c r="E253" s="67">
        <v>6567</v>
      </c>
      <c r="F253" s="67">
        <v>3252</v>
      </c>
      <c r="G253" s="67">
        <v>3315</v>
      </c>
      <c r="H253" s="67">
        <v>29104</v>
      </c>
      <c r="I253" s="67">
        <v>14543</v>
      </c>
      <c r="J253" s="68">
        <v>14561</v>
      </c>
    </row>
    <row r="254" spans="1:14">
      <c r="A254" s="75" t="s">
        <v>166</v>
      </c>
      <c r="B254" s="73">
        <v>4270</v>
      </c>
      <c r="C254" s="73">
        <v>1509</v>
      </c>
      <c r="D254" s="73">
        <v>2761</v>
      </c>
      <c r="E254" s="73">
        <v>992</v>
      </c>
      <c r="F254" s="73">
        <v>355</v>
      </c>
      <c r="G254" s="73">
        <v>637</v>
      </c>
      <c r="H254" s="73">
        <v>3278</v>
      </c>
      <c r="I254" s="73">
        <v>1154</v>
      </c>
      <c r="J254" s="74">
        <v>2124</v>
      </c>
      <c r="N254" s="69"/>
    </row>
    <row r="255" spans="1:14">
      <c r="A255" s="75"/>
      <c r="B255" s="74"/>
      <c r="C255" s="74"/>
      <c r="D255" s="74"/>
      <c r="E255" s="74"/>
      <c r="F255" s="74"/>
      <c r="G255" s="74"/>
      <c r="H255" s="74"/>
      <c r="I255" s="74"/>
      <c r="J255" s="74"/>
    </row>
    <row r="256" spans="1:14">
      <c r="A256" s="75"/>
      <c r="B256" s="74"/>
      <c r="C256" s="74"/>
      <c r="D256" s="74"/>
      <c r="E256" s="74"/>
      <c r="F256" s="74"/>
      <c r="G256" s="74"/>
      <c r="H256" s="74"/>
      <c r="I256" s="74"/>
      <c r="J256" s="74"/>
    </row>
    <row r="257" spans="1:10">
      <c r="A257" s="75"/>
      <c r="B257" s="74"/>
      <c r="C257" s="74"/>
      <c r="D257" s="74"/>
      <c r="E257" s="74"/>
      <c r="F257" s="74"/>
      <c r="G257" s="74"/>
      <c r="H257" s="74"/>
      <c r="I257" s="74"/>
      <c r="J257" s="74"/>
    </row>
    <row r="258" spans="1:10">
      <c r="A258" s="59"/>
    </row>
    <row r="259" spans="1:10">
      <c r="A259" s="59"/>
    </row>
    <row r="260" spans="1:10">
      <c r="A260" s="59"/>
    </row>
    <row r="261" spans="1:10">
      <c r="A261" s="59"/>
    </row>
    <row r="262" spans="1:10">
      <c r="A262" s="59"/>
    </row>
    <row r="263" spans="1:10">
      <c r="A263" s="59"/>
    </row>
    <row r="264" spans="1:10">
      <c r="A264" s="59"/>
    </row>
    <row r="265" spans="1:10">
      <c r="A265" s="59"/>
    </row>
    <row r="266" spans="1:10">
      <c r="A266" s="59"/>
    </row>
    <row r="267" spans="1:10">
      <c r="A267" s="59"/>
    </row>
    <row r="268" spans="1:10">
      <c r="A268" s="59"/>
    </row>
    <row r="269" spans="1:10">
      <c r="A269" s="59"/>
    </row>
    <row r="270" spans="1:10">
      <c r="A270" s="59"/>
    </row>
    <row r="271" spans="1:10">
      <c r="A271" s="59"/>
    </row>
    <row r="272" spans="1:10">
      <c r="A272" s="59"/>
    </row>
    <row r="273" spans="1:1">
      <c r="A273" s="59"/>
    </row>
    <row r="274" spans="1:1">
      <c r="A274" s="59"/>
    </row>
    <row r="275" spans="1:1">
      <c r="A275" s="59"/>
    </row>
    <row r="276" spans="1:1">
      <c r="A276" s="59"/>
    </row>
    <row r="277" spans="1:1">
      <c r="A277" s="59"/>
    </row>
    <row r="278" spans="1:1">
      <c r="A278" s="59"/>
    </row>
    <row r="279" spans="1:1">
      <c r="A279" s="59"/>
    </row>
    <row r="280" spans="1:1">
      <c r="A280" s="59"/>
    </row>
    <row r="281" spans="1:1">
      <c r="A281" s="59"/>
    </row>
    <row r="282" spans="1:1">
      <c r="A282" s="59"/>
    </row>
    <row r="283" spans="1:1">
      <c r="A283" s="59"/>
    </row>
    <row r="284" spans="1:1">
      <c r="A284" s="59"/>
    </row>
    <row r="285" spans="1:1">
      <c r="A285" s="59"/>
    </row>
    <row r="286" spans="1:1">
      <c r="A286" s="59"/>
    </row>
    <row r="287" spans="1:1">
      <c r="A287" s="59"/>
    </row>
    <row r="288" spans="1:1">
      <c r="A288" s="59"/>
    </row>
    <row r="289" spans="1:1">
      <c r="A289" s="59"/>
    </row>
    <row r="290" spans="1:1">
      <c r="A290" s="59"/>
    </row>
    <row r="291" spans="1:1">
      <c r="A291" s="59"/>
    </row>
    <row r="292" spans="1:1">
      <c r="A292" s="59"/>
    </row>
    <row r="293" spans="1:1">
      <c r="A293" s="59"/>
    </row>
    <row r="294" spans="1:1">
      <c r="A294" s="59"/>
    </row>
    <row r="295" spans="1:1">
      <c r="A295" s="59"/>
    </row>
    <row r="296" spans="1:1">
      <c r="A296" s="59"/>
    </row>
    <row r="297" spans="1:1">
      <c r="A297" s="59"/>
    </row>
    <row r="298" spans="1:1">
      <c r="A298" s="59"/>
    </row>
    <row r="299" spans="1:1">
      <c r="A299" s="59"/>
    </row>
    <row r="300" spans="1:1">
      <c r="A300" s="59"/>
    </row>
    <row r="301" spans="1:1">
      <c r="A301" s="59"/>
    </row>
    <row r="302" spans="1:1">
      <c r="A302" s="59"/>
    </row>
    <row r="303" spans="1:1">
      <c r="A303" s="59"/>
    </row>
    <row r="304" spans="1:1">
      <c r="A304" s="59"/>
    </row>
    <row r="305" spans="1:1">
      <c r="A305" s="59"/>
    </row>
    <row r="306" spans="1:1">
      <c r="A306" s="59"/>
    </row>
    <row r="307" spans="1:1">
      <c r="A307" s="59"/>
    </row>
    <row r="308" spans="1:1">
      <c r="A308" s="59"/>
    </row>
    <row r="309" spans="1:1">
      <c r="A309" s="59"/>
    </row>
    <row r="310" spans="1:1">
      <c r="A310" s="59"/>
    </row>
    <row r="311" spans="1:1">
      <c r="A311" s="59"/>
    </row>
    <row r="312" spans="1:1">
      <c r="A312" s="59"/>
    </row>
    <row r="313" spans="1:1">
      <c r="A313" s="59"/>
    </row>
    <row r="314" spans="1:1">
      <c r="A314" s="59"/>
    </row>
    <row r="315" spans="1:1">
      <c r="A315" s="59"/>
    </row>
    <row r="316" spans="1:1">
      <c r="A316" s="59"/>
    </row>
    <row r="317" spans="1:1">
      <c r="A317" s="59"/>
    </row>
    <row r="318" spans="1:1">
      <c r="A318" s="59"/>
    </row>
    <row r="319" spans="1:1">
      <c r="A319" s="59"/>
    </row>
    <row r="320" spans="1:1">
      <c r="A320" s="59"/>
    </row>
    <row r="321" spans="1:1">
      <c r="A321" s="59"/>
    </row>
    <row r="322" spans="1:1">
      <c r="A322" s="59"/>
    </row>
    <row r="323" spans="1:1">
      <c r="A323" s="59"/>
    </row>
    <row r="324" spans="1:1">
      <c r="A324" s="59"/>
    </row>
    <row r="325" spans="1:1">
      <c r="A325" s="59"/>
    </row>
    <row r="326" spans="1:1">
      <c r="A326" s="59"/>
    </row>
    <row r="327" spans="1:1">
      <c r="A327" s="59"/>
    </row>
    <row r="328" spans="1:1">
      <c r="A328" s="59"/>
    </row>
    <row r="329" spans="1:1">
      <c r="A329" s="59"/>
    </row>
    <row r="330" spans="1:1">
      <c r="A330" s="59"/>
    </row>
    <row r="331" spans="1:1">
      <c r="A331" s="59"/>
    </row>
    <row r="332" spans="1:1">
      <c r="A332" s="59"/>
    </row>
    <row r="333" spans="1:1">
      <c r="A333" s="59"/>
    </row>
    <row r="334" spans="1:1">
      <c r="A334" s="59"/>
    </row>
    <row r="335" spans="1:1">
      <c r="A335" s="59"/>
    </row>
    <row r="336" spans="1:1">
      <c r="A336" s="59"/>
    </row>
    <row r="337" spans="1:1">
      <c r="A337" s="59"/>
    </row>
    <row r="338" spans="1:1">
      <c r="A338" s="59"/>
    </row>
    <row r="339" spans="1:1">
      <c r="A339" s="59"/>
    </row>
    <row r="340" spans="1:1">
      <c r="A340" s="59"/>
    </row>
    <row r="341" spans="1:1">
      <c r="A341" s="59"/>
    </row>
    <row r="342" spans="1:1">
      <c r="A342" s="59"/>
    </row>
    <row r="343" spans="1:1">
      <c r="A343" s="59"/>
    </row>
    <row r="344" spans="1:1">
      <c r="A344" s="59"/>
    </row>
    <row r="345" spans="1:1">
      <c r="A345" s="59"/>
    </row>
    <row r="346" spans="1:1">
      <c r="A346" s="59"/>
    </row>
    <row r="347" spans="1:1">
      <c r="A347" s="59"/>
    </row>
    <row r="348" spans="1:1">
      <c r="A348" s="59"/>
    </row>
    <row r="349" spans="1:1">
      <c r="A349" s="59"/>
    </row>
    <row r="350" spans="1:1">
      <c r="A350" s="59"/>
    </row>
    <row r="351" spans="1:1">
      <c r="A351" s="59"/>
    </row>
    <row r="352" spans="1:1">
      <c r="A352" s="59"/>
    </row>
    <row r="353" spans="1:1">
      <c r="A353" s="59"/>
    </row>
    <row r="354" spans="1:1">
      <c r="A354" s="59"/>
    </row>
    <row r="355" spans="1:1">
      <c r="A355" s="59"/>
    </row>
    <row r="356" spans="1:1">
      <c r="A356" s="59"/>
    </row>
    <row r="357" spans="1:1">
      <c r="A357" s="59"/>
    </row>
    <row r="358" spans="1:1">
      <c r="A358" s="59"/>
    </row>
    <row r="359" spans="1:1">
      <c r="A359" s="59"/>
    </row>
    <row r="360" spans="1:1">
      <c r="A360" s="59"/>
    </row>
    <row r="361" spans="1:1">
      <c r="A361" s="59"/>
    </row>
    <row r="362" spans="1:1">
      <c r="A362" s="59"/>
    </row>
    <row r="363" spans="1:1">
      <c r="A363" s="59"/>
    </row>
    <row r="364" spans="1:1">
      <c r="A364" s="59"/>
    </row>
    <row r="365" spans="1:1">
      <c r="A365" s="59"/>
    </row>
    <row r="366" spans="1:1">
      <c r="A366" s="59"/>
    </row>
    <row r="367" spans="1:1">
      <c r="A367" s="59"/>
    </row>
    <row r="368" spans="1:1">
      <c r="A368" s="59"/>
    </row>
    <row r="369" spans="1:1">
      <c r="A369" s="59"/>
    </row>
    <row r="370" spans="1:1">
      <c r="A370" s="59"/>
    </row>
    <row r="371" spans="1:1">
      <c r="A371" s="59"/>
    </row>
    <row r="372" spans="1:1">
      <c r="A372" s="59"/>
    </row>
    <row r="373" spans="1:1">
      <c r="A373" s="59"/>
    </row>
    <row r="374" spans="1:1">
      <c r="A374" s="59"/>
    </row>
    <row r="375" spans="1:1">
      <c r="A375" s="59"/>
    </row>
    <row r="376" spans="1:1">
      <c r="A376" s="59"/>
    </row>
    <row r="377" spans="1:1">
      <c r="A377" s="59"/>
    </row>
    <row r="378" spans="1:1">
      <c r="A378" s="59"/>
    </row>
    <row r="379" spans="1:1">
      <c r="A379" s="59"/>
    </row>
    <row r="380" spans="1:1">
      <c r="A380" s="59"/>
    </row>
    <row r="381" spans="1:1">
      <c r="A381" s="59"/>
    </row>
    <row r="382" spans="1:1">
      <c r="A382" s="59"/>
    </row>
    <row r="383" spans="1:1">
      <c r="A383" s="59"/>
    </row>
    <row r="384" spans="1:1">
      <c r="A384" s="59"/>
    </row>
    <row r="385" spans="1:1">
      <c r="A385" s="59"/>
    </row>
    <row r="386" spans="1:1">
      <c r="A386" s="59"/>
    </row>
    <row r="387" spans="1:1">
      <c r="A387" s="59"/>
    </row>
    <row r="388" spans="1:1">
      <c r="A388" s="59"/>
    </row>
    <row r="389" spans="1:1">
      <c r="A389" s="59"/>
    </row>
    <row r="390" spans="1:1">
      <c r="A390" s="59"/>
    </row>
    <row r="391" spans="1:1">
      <c r="A391" s="59"/>
    </row>
    <row r="392" spans="1:1">
      <c r="A392" s="59"/>
    </row>
    <row r="393" spans="1:1">
      <c r="A393" s="59"/>
    </row>
    <row r="394" spans="1:1">
      <c r="A394" s="59"/>
    </row>
    <row r="395" spans="1:1">
      <c r="A395" s="59"/>
    </row>
    <row r="396" spans="1:1">
      <c r="A396" s="59"/>
    </row>
    <row r="397" spans="1:1">
      <c r="A397" s="59"/>
    </row>
    <row r="398" spans="1:1">
      <c r="A398" s="59"/>
    </row>
    <row r="399" spans="1:1">
      <c r="A399" s="59"/>
    </row>
    <row r="400" spans="1:1">
      <c r="A400" s="59"/>
    </row>
    <row r="401" spans="1:1">
      <c r="A401" s="59"/>
    </row>
    <row r="402" spans="1:1">
      <c r="A402" s="59"/>
    </row>
    <row r="403" spans="1:1">
      <c r="A403" s="59"/>
    </row>
    <row r="404" spans="1:1">
      <c r="A404" s="59"/>
    </row>
    <row r="405" spans="1:1">
      <c r="A405" s="59"/>
    </row>
    <row r="406" spans="1:1">
      <c r="A406" s="59"/>
    </row>
    <row r="407" spans="1:1">
      <c r="A407" s="59"/>
    </row>
    <row r="408" spans="1:1">
      <c r="A408" s="59"/>
    </row>
    <row r="409" spans="1:1">
      <c r="A409" s="59"/>
    </row>
    <row r="410" spans="1:1">
      <c r="A410" s="59"/>
    </row>
    <row r="411" spans="1:1">
      <c r="A411" s="59"/>
    </row>
    <row r="412" spans="1:1">
      <c r="A412" s="59"/>
    </row>
    <row r="413" spans="1:1">
      <c r="A413" s="59"/>
    </row>
    <row r="414" spans="1:1">
      <c r="A414" s="59"/>
    </row>
    <row r="415" spans="1:1">
      <c r="A415" s="59"/>
    </row>
    <row r="416" spans="1:1">
      <c r="A416" s="59"/>
    </row>
    <row r="417" spans="1:1">
      <c r="A417" s="59"/>
    </row>
    <row r="418" spans="1:1">
      <c r="A418" s="59"/>
    </row>
    <row r="419" spans="1:1">
      <c r="A419" s="59"/>
    </row>
    <row r="420" spans="1:1">
      <c r="A420" s="59"/>
    </row>
    <row r="421" spans="1:1">
      <c r="A421" s="59"/>
    </row>
    <row r="422" spans="1:1">
      <c r="A422" s="59"/>
    </row>
    <row r="423" spans="1:1">
      <c r="A423" s="59"/>
    </row>
    <row r="424" spans="1:1">
      <c r="A424" s="59"/>
    </row>
    <row r="425" spans="1:1">
      <c r="A425" s="59"/>
    </row>
    <row r="426" spans="1:1">
      <c r="A426" s="59"/>
    </row>
    <row r="427" spans="1:1">
      <c r="A427" s="59"/>
    </row>
    <row r="428" spans="1:1">
      <c r="A428" s="59"/>
    </row>
    <row r="429" spans="1:1">
      <c r="A429" s="59"/>
    </row>
    <row r="430" spans="1:1">
      <c r="A430" s="59"/>
    </row>
    <row r="431" spans="1:1">
      <c r="A431" s="59"/>
    </row>
    <row r="432" spans="1:1">
      <c r="A432" s="59"/>
    </row>
    <row r="433" spans="1:1">
      <c r="A433" s="59"/>
    </row>
    <row r="434" spans="1:1">
      <c r="A434" s="59"/>
    </row>
    <row r="435" spans="1:1">
      <c r="A435" s="59"/>
    </row>
    <row r="436" spans="1:1">
      <c r="A436" s="59"/>
    </row>
    <row r="437" spans="1:1">
      <c r="A437" s="59"/>
    </row>
    <row r="438" spans="1:1">
      <c r="A438" s="59"/>
    </row>
    <row r="439" spans="1:1">
      <c r="A439" s="59"/>
    </row>
    <row r="440" spans="1:1">
      <c r="A440" s="59"/>
    </row>
    <row r="441" spans="1:1">
      <c r="A441" s="59"/>
    </row>
    <row r="442" spans="1:1">
      <c r="A442" s="59"/>
    </row>
    <row r="443" spans="1:1">
      <c r="A443" s="59"/>
    </row>
    <row r="444" spans="1:1">
      <c r="A444" s="59"/>
    </row>
    <row r="445" spans="1:1">
      <c r="A445" s="59"/>
    </row>
    <row r="446" spans="1:1">
      <c r="A446" s="59"/>
    </row>
    <row r="447" spans="1:1">
      <c r="A447" s="59"/>
    </row>
    <row r="448" spans="1:1">
      <c r="A448" s="59"/>
    </row>
    <row r="449" spans="1:1">
      <c r="A449" s="59"/>
    </row>
    <row r="450" spans="1:1">
      <c r="A450" s="59"/>
    </row>
    <row r="451" spans="1:1">
      <c r="A451" s="59"/>
    </row>
    <row r="452" spans="1:1">
      <c r="A452" s="59"/>
    </row>
    <row r="453" spans="1:1">
      <c r="A453" s="59"/>
    </row>
    <row r="454" spans="1:1">
      <c r="A454" s="59"/>
    </row>
    <row r="455" spans="1:1">
      <c r="A455" s="59"/>
    </row>
    <row r="456" spans="1:1">
      <c r="A456" s="59"/>
    </row>
    <row r="457" spans="1:1">
      <c r="A457" s="59"/>
    </row>
    <row r="458" spans="1:1">
      <c r="A458" s="59"/>
    </row>
    <row r="459" spans="1:1">
      <c r="A459" s="59"/>
    </row>
    <row r="460" spans="1:1">
      <c r="A460" s="59"/>
    </row>
    <row r="461" spans="1:1">
      <c r="A461" s="59"/>
    </row>
    <row r="462" spans="1:1">
      <c r="A462" s="59"/>
    </row>
    <row r="463" spans="1:1">
      <c r="A463" s="59"/>
    </row>
    <row r="464" spans="1:1">
      <c r="A464" s="59"/>
    </row>
    <row r="465" spans="1:1">
      <c r="A465" s="59"/>
    </row>
    <row r="466" spans="1:1">
      <c r="A466" s="59"/>
    </row>
    <row r="467" spans="1:1">
      <c r="A467" s="59"/>
    </row>
    <row r="468" spans="1:1">
      <c r="A468" s="59"/>
    </row>
    <row r="469" spans="1:1">
      <c r="A469" s="59"/>
    </row>
    <row r="470" spans="1:1">
      <c r="A470" s="59"/>
    </row>
    <row r="471" spans="1:1">
      <c r="A471" s="59"/>
    </row>
    <row r="472" spans="1:1">
      <c r="A472" s="59"/>
    </row>
    <row r="473" spans="1:1">
      <c r="A473" s="59"/>
    </row>
    <row r="474" spans="1:1">
      <c r="A474" s="59"/>
    </row>
    <row r="475" spans="1:1">
      <c r="A475" s="59"/>
    </row>
    <row r="476" spans="1:1">
      <c r="A476" s="59"/>
    </row>
    <row r="477" spans="1:1">
      <c r="A477" s="59"/>
    </row>
    <row r="478" spans="1:1">
      <c r="A478" s="59"/>
    </row>
    <row r="479" spans="1:1">
      <c r="A479" s="59"/>
    </row>
    <row r="480" spans="1:1">
      <c r="A480" s="59"/>
    </row>
    <row r="481" spans="1:1">
      <c r="A481" s="59"/>
    </row>
    <row r="482" spans="1:1">
      <c r="A482" s="59"/>
    </row>
    <row r="483" spans="1:1">
      <c r="A483" s="59"/>
    </row>
    <row r="484" spans="1:1">
      <c r="A484" s="59"/>
    </row>
    <row r="485" spans="1:1">
      <c r="A485" s="59"/>
    </row>
    <row r="486" spans="1:1">
      <c r="A486" s="59"/>
    </row>
    <row r="487" spans="1:1">
      <c r="A487" s="59"/>
    </row>
    <row r="488" spans="1:1">
      <c r="A488" s="59"/>
    </row>
    <row r="489" spans="1:1">
      <c r="A489" s="59"/>
    </row>
    <row r="490" spans="1:1">
      <c r="A490" s="59"/>
    </row>
    <row r="491" spans="1:1">
      <c r="A491" s="59"/>
    </row>
    <row r="492" spans="1:1">
      <c r="A492" s="59"/>
    </row>
    <row r="493" spans="1:1">
      <c r="A493" s="59"/>
    </row>
    <row r="494" spans="1:1">
      <c r="A494" s="59"/>
    </row>
    <row r="495" spans="1:1">
      <c r="A495" s="59"/>
    </row>
    <row r="496" spans="1:1">
      <c r="A496" s="59"/>
    </row>
    <row r="497" spans="1:1">
      <c r="A497" s="59"/>
    </row>
    <row r="498" spans="1:1">
      <c r="A498" s="59"/>
    </row>
    <row r="499" spans="1:1">
      <c r="A499" s="59"/>
    </row>
    <row r="500" spans="1:1">
      <c r="A500" s="59"/>
    </row>
    <row r="501" spans="1:1">
      <c r="A501" s="59"/>
    </row>
    <row r="502" spans="1:1">
      <c r="A502" s="59"/>
    </row>
    <row r="503" spans="1:1">
      <c r="A503" s="59"/>
    </row>
    <row r="504" spans="1:1">
      <c r="A504" s="59"/>
    </row>
    <row r="505" spans="1:1">
      <c r="A505" s="59"/>
    </row>
    <row r="506" spans="1:1">
      <c r="A506" s="59"/>
    </row>
    <row r="507" spans="1:1">
      <c r="A507" s="59"/>
    </row>
    <row r="508" spans="1:1">
      <c r="A508" s="59"/>
    </row>
    <row r="509" spans="1:1">
      <c r="A509" s="59"/>
    </row>
    <row r="510" spans="1:1">
      <c r="A510" s="59"/>
    </row>
    <row r="511" spans="1:1">
      <c r="A511" s="59"/>
    </row>
    <row r="512" spans="1:1">
      <c r="A512" s="59"/>
    </row>
    <row r="513" spans="1:1">
      <c r="A513" s="59"/>
    </row>
    <row r="514" spans="1:1">
      <c r="A514" s="59"/>
    </row>
    <row r="515" spans="1:1">
      <c r="A515" s="59"/>
    </row>
    <row r="516" spans="1:1">
      <c r="A516" s="59"/>
    </row>
    <row r="517" spans="1:1">
      <c r="A517" s="59"/>
    </row>
    <row r="518" spans="1:1">
      <c r="A518" s="59"/>
    </row>
    <row r="519" spans="1:1">
      <c r="A519" s="59"/>
    </row>
    <row r="520" spans="1:1">
      <c r="A520" s="59"/>
    </row>
    <row r="521" spans="1:1">
      <c r="A521" s="59"/>
    </row>
    <row r="522" spans="1:1">
      <c r="A522" s="59"/>
    </row>
    <row r="523" spans="1:1">
      <c r="A523" s="59"/>
    </row>
    <row r="524" spans="1:1">
      <c r="A524" s="59"/>
    </row>
    <row r="525" spans="1:1">
      <c r="A525" s="59"/>
    </row>
    <row r="526" spans="1:1">
      <c r="A526" s="59"/>
    </row>
    <row r="527" spans="1:1">
      <c r="A527" s="59"/>
    </row>
    <row r="528" spans="1:1">
      <c r="A528" s="59"/>
    </row>
    <row r="529" spans="1:1">
      <c r="A529" s="59"/>
    </row>
    <row r="530" spans="1:1">
      <c r="A530" s="59"/>
    </row>
    <row r="531" spans="1:1">
      <c r="A531" s="59"/>
    </row>
    <row r="532" spans="1:1">
      <c r="A532" s="59"/>
    </row>
    <row r="533" spans="1:1">
      <c r="A533" s="59"/>
    </row>
    <row r="534" spans="1:1">
      <c r="A534" s="59"/>
    </row>
    <row r="535" spans="1:1">
      <c r="A535" s="59"/>
    </row>
    <row r="536" spans="1:1">
      <c r="A536" s="59"/>
    </row>
    <row r="537" spans="1:1">
      <c r="A537" s="59"/>
    </row>
    <row r="538" spans="1:1">
      <c r="A538" s="59"/>
    </row>
    <row r="539" spans="1:1">
      <c r="A539" s="59"/>
    </row>
    <row r="540" spans="1:1">
      <c r="A540" s="59"/>
    </row>
    <row r="541" spans="1:1">
      <c r="A541" s="59"/>
    </row>
    <row r="542" spans="1:1">
      <c r="A542" s="59"/>
    </row>
    <row r="543" spans="1:1">
      <c r="A543" s="59"/>
    </row>
    <row r="544" spans="1:1">
      <c r="A544" s="59"/>
    </row>
    <row r="545" spans="1:1">
      <c r="A545" s="59"/>
    </row>
    <row r="546" spans="1:1">
      <c r="A546" s="59"/>
    </row>
    <row r="547" spans="1:1">
      <c r="A547" s="59"/>
    </row>
    <row r="548" spans="1:1">
      <c r="A548" s="59"/>
    </row>
    <row r="549" spans="1:1">
      <c r="A549" s="59"/>
    </row>
    <row r="550" spans="1:1">
      <c r="A550" s="59"/>
    </row>
    <row r="551" spans="1:1">
      <c r="A551" s="59"/>
    </row>
    <row r="552" spans="1:1">
      <c r="A552" s="59"/>
    </row>
    <row r="553" spans="1:1">
      <c r="A553" s="59"/>
    </row>
    <row r="554" spans="1:1">
      <c r="A554" s="59"/>
    </row>
    <row r="555" spans="1:1">
      <c r="A555" s="59"/>
    </row>
    <row r="556" spans="1:1">
      <c r="A556" s="59"/>
    </row>
    <row r="557" spans="1:1">
      <c r="A557" s="59"/>
    </row>
    <row r="558" spans="1:1">
      <c r="A558" s="59"/>
    </row>
    <row r="559" spans="1:1">
      <c r="A559" s="59"/>
    </row>
    <row r="560" spans="1:1">
      <c r="A560" s="59"/>
    </row>
    <row r="561" spans="1:1">
      <c r="A561" s="59"/>
    </row>
    <row r="562" spans="1:1">
      <c r="A562" s="59"/>
    </row>
    <row r="563" spans="1:1">
      <c r="A563" s="59"/>
    </row>
    <row r="564" spans="1:1">
      <c r="A564" s="59"/>
    </row>
    <row r="565" spans="1:1">
      <c r="A565" s="59"/>
    </row>
    <row r="566" spans="1:1">
      <c r="A566" s="59"/>
    </row>
    <row r="567" spans="1:1">
      <c r="A567" s="59"/>
    </row>
    <row r="568" spans="1:1">
      <c r="A568" s="59"/>
    </row>
    <row r="569" spans="1:1">
      <c r="A569" s="59"/>
    </row>
    <row r="570" spans="1:1">
      <c r="A570" s="59"/>
    </row>
    <row r="571" spans="1:1">
      <c r="A571" s="59"/>
    </row>
    <row r="572" spans="1:1">
      <c r="A572" s="59"/>
    </row>
    <row r="573" spans="1:1">
      <c r="A573" s="59"/>
    </row>
    <row r="574" spans="1:1">
      <c r="A574" s="59"/>
    </row>
    <row r="575" spans="1:1">
      <c r="A575" s="59"/>
    </row>
    <row r="576" spans="1:1">
      <c r="A576" s="59"/>
    </row>
    <row r="577" spans="1:1">
      <c r="A577" s="59"/>
    </row>
    <row r="578" spans="1:1">
      <c r="A578" s="59"/>
    </row>
    <row r="579" spans="1:1">
      <c r="A579" s="59"/>
    </row>
    <row r="580" spans="1:1">
      <c r="A580" s="59"/>
    </row>
    <row r="581" spans="1:1">
      <c r="A581" s="59"/>
    </row>
    <row r="582" spans="1:1">
      <c r="A582" s="59"/>
    </row>
    <row r="583" spans="1:1">
      <c r="A583" s="59"/>
    </row>
    <row r="584" spans="1:1">
      <c r="A584" s="59"/>
    </row>
    <row r="585" spans="1:1">
      <c r="A585" s="59"/>
    </row>
    <row r="586" spans="1:1">
      <c r="A586" s="59"/>
    </row>
    <row r="587" spans="1:1">
      <c r="A587" s="59"/>
    </row>
    <row r="588" spans="1:1">
      <c r="A588" s="59"/>
    </row>
    <row r="589" spans="1:1">
      <c r="A589" s="59"/>
    </row>
    <row r="590" spans="1:1">
      <c r="A590" s="59"/>
    </row>
    <row r="591" spans="1:1">
      <c r="A591" s="59"/>
    </row>
    <row r="592" spans="1:1">
      <c r="A592" s="59"/>
    </row>
    <row r="593" spans="1:1">
      <c r="A593" s="59"/>
    </row>
    <row r="594" spans="1:1">
      <c r="A594" s="59"/>
    </row>
    <row r="595" spans="1:1">
      <c r="A595" s="59"/>
    </row>
    <row r="596" spans="1:1">
      <c r="A596" s="59"/>
    </row>
    <row r="597" spans="1:1">
      <c r="A597" s="59"/>
    </row>
    <row r="598" spans="1:1">
      <c r="A598" s="59"/>
    </row>
    <row r="599" spans="1:1">
      <c r="A599" s="59"/>
    </row>
    <row r="600" spans="1:1">
      <c r="A600" s="59"/>
    </row>
    <row r="601" spans="1:1">
      <c r="A601" s="59"/>
    </row>
    <row r="602" spans="1:1">
      <c r="A602" s="59"/>
    </row>
    <row r="603" spans="1:1">
      <c r="A603" s="59"/>
    </row>
    <row r="604" spans="1:1">
      <c r="A604" s="59"/>
    </row>
    <row r="605" spans="1:1">
      <c r="A605" s="59"/>
    </row>
    <row r="606" spans="1:1">
      <c r="A606" s="59"/>
    </row>
    <row r="607" spans="1:1">
      <c r="A607" s="59"/>
    </row>
    <row r="608" spans="1:1">
      <c r="A608" s="59"/>
    </row>
    <row r="609" spans="1:1">
      <c r="A609" s="59"/>
    </row>
    <row r="610" spans="1:1">
      <c r="A610" s="59"/>
    </row>
    <row r="611" spans="1:1">
      <c r="A611" s="59"/>
    </row>
    <row r="612" spans="1:1">
      <c r="A612" s="59"/>
    </row>
    <row r="613" spans="1:1">
      <c r="A613" s="59"/>
    </row>
    <row r="614" spans="1:1">
      <c r="A614" s="59"/>
    </row>
    <row r="615" spans="1:1">
      <c r="A615" s="59"/>
    </row>
    <row r="616" spans="1:1">
      <c r="A616" s="59"/>
    </row>
    <row r="617" spans="1:1">
      <c r="A617" s="59"/>
    </row>
    <row r="618" spans="1:1">
      <c r="A618" s="59"/>
    </row>
    <row r="619" spans="1:1">
      <c r="A619" s="59"/>
    </row>
    <row r="620" spans="1:1">
      <c r="A620" s="59"/>
    </row>
    <row r="621" spans="1:1">
      <c r="A621" s="59"/>
    </row>
    <row r="622" spans="1:1">
      <c r="A622" s="59"/>
    </row>
    <row r="623" spans="1:1">
      <c r="A623" s="59"/>
    </row>
    <row r="624" spans="1:1">
      <c r="A624" s="59"/>
    </row>
    <row r="625" spans="1:1">
      <c r="A625" s="59"/>
    </row>
    <row r="626" spans="1:1">
      <c r="A626" s="59"/>
    </row>
    <row r="627" spans="1:1">
      <c r="A627" s="59"/>
    </row>
    <row r="628" spans="1:1">
      <c r="A628" s="59"/>
    </row>
    <row r="629" spans="1:1">
      <c r="A629" s="59"/>
    </row>
    <row r="630" spans="1:1">
      <c r="A630" s="59"/>
    </row>
    <row r="631" spans="1:1">
      <c r="A631" s="59"/>
    </row>
    <row r="632" spans="1:1">
      <c r="A632" s="59"/>
    </row>
    <row r="633" spans="1:1">
      <c r="A633" s="59"/>
    </row>
    <row r="634" spans="1:1">
      <c r="A634" s="59"/>
    </row>
    <row r="635" spans="1:1">
      <c r="A635" s="59"/>
    </row>
    <row r="636" spans="1:1">
      <c r="A636" s="59"/>
    </row>
    <row r="637" spans="1:1">
      <c r="A637" s="59"/>
    </row>
    <row r="638" spans="1:1">
      <c r="A638" s="59"/>
    </row>
    <row r="639" spans="1:1">
      <c r="A639" s="59"/>
    </row>
    <row r="640" spans="1:1">
      <c r="A640" s="59"/>
    </row>
    <row r="641" spans="1:1">
      <c r="A641" s="59"/>
    </row>
    <row r="642" spans="1:1">
      <c r="A642" s="59"/>
    </row>
    <row r="643" spans="1:1">
      <c r="A643" s="59"/>
    </row>
    <row r="644" spans="1:1">
      <c r="A644" s="59"/>
    </row>
    <row r="645" spans="1:1">
      <c r="A645" s="59"/>
    </row>
    <row r="646" spans="1:1">
      <c r="A646" s="59"/>
    </row>
    <row r="647" spans="1:1">
      <c r="A647" s="59"/>
    </row>
    <row r="648" spans="1:1">
      <c r="A648" s="59"/>
    </row>
    <row r="649" spans="1:1">
      <c r="A649" s="59"/>
    </row>
    <row r="650" spans="1:1">
      <c r="A650" s="59"/>
    </row>
    <row r="651" spans="1:1">
      <c r="A651" s="59"/>
    </row>
    <row r="652" spans="1:1">
      <c r="A652" s="59"/>
    </row>
    <row r="653" spans="1:1">
      <c r="A653" s="59"/>
    </row>
    <row r="654" spans="1:1">
      <c r="A654" s="59"/>
    </row>
    <row r="655" spans="1:1">
      <c r="A655" s="59"/>
    </row>
    <row r="656" spans="1:1">
      <c r="A656" s="59"/>
    </row>
    <row r="657" spans="1:1">
      <c r="A657" s="59"/>
    </row>
    <row r="658" spans="1:1">
      <c r="A658" s="59"/>
    </row>
    <row r="659" spans="1:1">
      <c r="A659" s="59"/>
    </row>
    <row r="660" spans="1:1">
      <c r="A660" s="59"/>
    </row>
    <row r="661" spans="1:1">
      <c r="A661" s="59"/>
    </row>
    <row r="662" spans="1:1">
      <c r="A662" s="59"/>
    </row>
    <row r="663" spans="1:1">
      <c r="A663" s="59"/>
    </row>
    <row r="664" spans="1:1">
      <c r="A664" s="59"/>
    </row>
    <row r="665" spans="1:1">
      <c r="A665" s="59"/>
    </row>
    <row r="666" spans="1:1">
      <c r="A666" s="59"/>
    </row>
    <row r="667" spans="1:1">
      <c r="A667" s="59"/>
    </row>
    <row r="668" spans="1:1">
      <c r="A668" s="59"/>
    </row>
    <row r="669" spans="1:1">
      <c r="A669" s="59"/>
    </row>
    <row r="670" spans="1:1">
      <c r="A670" s="59"/>
    </row>
    <row r="671" spans="1:1">
      <c r="A671" s="59"/>
    </row>
    <row r="672" spans="1:1">
      <c r="A672" s="59"/>
    </row>
    <row r="673" spans="1:1">
      <c r="A673" s="59"/>
    </row>
    <row r="674" spans="1:1">
      <c r="A674" s="59"/>
    </row>
    <row r="675" spans="1:1">
      <c r="A675" s="59"/>
    </row>
    <row r="676" spans="1:1">
      <c r="A676" s="59"/>
    </row>
    <row r="677" spans="1:1">
      <c r="A677" s="59"/>
    </row>
    <row r="678" spans="1:1">
      <c r="A678" s="59"/>
    </row>
    <row r="679" spans="1:1">
      <c r="A679" s="59"/>
    </row>
    <row r="680" spans="1:1">
      <c r="A680" s="59"/>
    </row>
    <row r="681" spans="1:1">
      <c r="A681" s="59"/>
    </row>
    <row r="682" spans="1:1">
      <c r="A682" s="59"/>
    </row>
    <row r="683" spans="1:1">
      <c r="A683" s="59"/>
    </row>
    <row r="684" spans="1:1">
      <c r="A684" s="59"/>
    </row>
    <row r="685" spans="1:1">
      <c r="A685" s="59"/>
    </row>
    <row r="686" spans="1:1">
      <c r="A686" s="59"/>
    </row>
    <row r="687" spans="1:1">
      <c r="A687" s="59"/>
    </row>
    <row r="688" spans="1:1">
      <c r="A688" s="59"/>
    </row>
    <row r="689" spans="1:1">
      <c r="A689" s="59"/>
    </row>
    <row r="690" spans="1:1">
      <c r="A690" s="59"/>
    </row>
    <row r="691" spans="1:1">
      <c r="A691" s="59"/>
    </row>
    <row r="692" spans="1:1">
      <c r="A692" s="59"/>
    </row>
    <row r="693" spans="1:1">
      <c r="A693" s="59"/>
    </row>
    <row r="694" spans="1:1">
      <c r="A694" s="59"/>
    </row>
    <row r="695" spans="1:1">
      <c r="A695" s="59"/>
    </row>
    <row r="696" spans="1:1">
      <c r="A696" s="59"/>
    </row>
    <row r="697" spans="1:1">
      <c r="A697" s="59"/>
    </row>
    <row r="698" spans="1:1">
      <c r="A698" s="59"/>
    </row>
    <row r="699" spans="1:1">
      <c r="A699" s="59"/>
    </row>
    <row r="700" spans="1:1">
      <c r="A700" s="59"/>
    </row>
    <row r="701" spans="1:1">
      <c r="A701" s="59"/>
    </row>
    <row r="702" spans="1:1">
      <c r="A702" s="59"/>
    </row>
    <row r="703" spans="1:1">
      <c r="A703" s="59"/>
    </row>
    <row r="704" spans="1:1">
      <c r="A704" s="59"/>
    </row>
    <row r="705" spans="1:1">
      <c r="A705" s="59"/>
    </row>
    <row r="706" spans="1:1">
      <c r="A706" s="59"/>
    </row>
    <row r="707" spans="1:1">
      <c r="A707" s="59"/>
    </row>
    <row r="708" spans="1:1">
      <c r="A708" s="59"/>
    </row>
    <row r="709" spans="1:1">
      <c r="A709" s="59"/>
    </row>
    <row r="710" spans="1:1">
      <c r="A710" s="59"/>
    </row>
    <row r="711" spans="1:1">
      <c r="A711" s="59"/>
    </row>
    <row r="712" spans="1:1">
      <c r="A712" s="59"/>
    </row>
    <row r="713" spans="1:1">
      <c r="A713" s="59"/>
    </row>
    <row r="714" spans="1:1">
      <c r="A714" s="59"/>
    </row>
    <row r="715" spans="1:1">
      <c r="A715" s="59"/>
    </row>
    <row r="716" spans="1:1">
      <c r="A716" s="59"/>
    </row>
    <row r="717" spans="1:1">
      <c r="A717" s="59"/>
    </row>
    <row r="718" spans="1:1">
      <c r="A718" s="59"/>
    </row>
    <row r="719" spans="1:1">
      <c r="A719" s="59"/>
    </row>
    <row r="720" spans="1:1">
      <c r="A720" s="59"/>
    </row>
    <row r="721" spans="1:1">
      <c r="A721" s="59"/>
    </row>
    <row r="722" spans="1:1">
      <c r="A722" s="59"/>
    </row>
    <row r="723" spans="1:1">
      <c r="A723" s="59"/>
    </row>
    <row r="724" spans="1:1">
      <c r="A724" s="59"/>
    </row>
    <row r="725" spans="1:1">
      <c r="A725" s="59"/>
    </row>
    <row r="726" spans="1:1">
      <c r="A726" s="59"/>
    </row>
    <row r="727" spans="1:1">
      <c r="A727" s="59"/>
    </row>
    <row r="728" spans="1:1">
      <c r="A728" s="59"/>
    </row>
    <row r="729" spans="1:1">
      <c r="A729" s="59"/>
    </row>
    <row r="730" spans="1:1">
      <c r="A730" s="59"/>
    </row>
    <row r="731" spans="1:1">
      <c r="A731" s="59"/>
    </row>
    <row r="732" spans="1:1">
      <c r="A732" s="59"/>
    </row>
    <row r="733" spans="1:1">
      <c r="A733" s="59"/>
    </row>
    <row r="734" spans="1:1">
      <c r="A734" s="59"/>
    </row>
    <row r="735" spans="1:1">
      <c r="A735" s="59"/>
    </row>
    <row r="736" spans="1:1">
      <c r="A736" s="59"/>
    </row>
    <row r="737" spans="1:1">
      <c r="A737" s="59"/>
    </row>
    <row r="738" spans="1:1">
      <c r="A738" s="59"/>
    </row>
    <row r="739" spans="1:1">
      <c r="A739" s="59"/>
    </row>
    <row r="740" spans="1:1">
      <c r="A740" s="59"/>
    </row>
    <row r="741" spans="1:1">
      <c r="A741" s="59"/>
    </row>
    <row r="742" spans="1:1">
      <c r="A742" s="59"/>
    </row>
    <row r="743" spans="1:1">
      <c r="A743" s="59"/>
    </row>
    <row r="744" spans="1:1">
      <c r="A744" s="59"/>
    </row>
    <row r="745" spans="1:1">
      <c r="A745" s="59"/>
    </row>
    <row r="746" spans="1:1">
      <c r="A746" s="59"/>
    </row>
    <row r="747" spans="1:1">
      <c r="A747" s="59"/>
    </row>
    <row r="748" spans="1:1">
      <c r="A748" s="59"/>
    </row>
    <row r="749" spans="1:1">
      <c r="A749" s="59"/>
    </row>
    <row r="750" spans="1:1">
      <c r="A750" s="59"/>
    </row>
    <row r="751" spans="1:1">
      <c r="A751" s="59"/>
    </row>
    <row r="752" spans="1:1">
      <c r="A752" s="59"/>
    </row>
    <row r="753" spans="1:1">
      <c r="A753" s="59"/>
    </row>
    <row r="754" spans="1:1">
      <c r="A754" s="59"/>
    </row>
    <row r="755" spans="1:1">
      <c r="A755" s="59"/>
    </row>
    <row r="756" spans="1:1">
      <c r="A756" s="59"/>
    </row>
    <row r="757" spans="1:1">
      <c r="A757" s="59"/>
    </row>
    <row r="758" spans="1:1">
      <c r="A758" s="59"/>
    </row>
    <row r="759" spans="1:1">
      <c r="A759" s="59"/>
    </row>
    <row r="760" spans="1:1">
      <c r="A760" s="59"/>
    </row>
    <row r="761" spans="1:1">
      <c r="A761" s="59"/>
    </row>
    <row r="762" spans="1:1">
      <c r="A762" s="59"/>
    </row>
    <row r="763" spans="1:1">
      <c r="A763" s="59"/>
    </row>
    <row r="764" spans="1:1">
      <c r="A764" s="59"/>
    </row>
    <row r="765" spans="1:1">
      <c r="A765" s="59"/>
    </row>
    <row r="766" spans="1:1">
      <c r="A766" s="59"/>
    </row>
    <row r="767" spans="1:1">
      <c r="A767" s="59"/>
    </row>
    <row r="768" spans="1:1">
      <c r="A768" s="59"/>
    </row>
    <row r="769" spans="1:1">
      <c r="A769" s="59"/>
    </row>
    <row r="770" spans="1:1">
      <c r="A770" s="59"/>
    </row>
    <row r="771" spans="1:1">
      <c r="A771" s="59"/>
    </row>
    <row r="772" spans="1:1">
      <c r="A772" s="59"/>
    </row>
    <row r="773" spans="1:1">
      <c r="A773" s="59"/>
    </row>
    <row r="774" spans="1:1">
      <c r="A774" s="59"/>
    </row>
    <row r="775" spans="1:1">
      <c r="A775" s="59"/>
    </row>
    <row r="776" spans="1:1">
      <c r="A776" s="59"/>
    </row>
    <row r="777" spans="1:1">
      <c r="A777" s="59"/>
    </row>
    <row r="778" spans="1:1">
      <c r="A778" s="59"/>
    </row>
    <row r="779" spans="1:1">
      <c r="A779" s="59"/>
    </row>
    <row r="780" spans="1:1">
      <c r="A780" s="59"/>
    </row>
    <row r="781" spans="1:1">
      <c r="A781" s="59"/>
    </row>
    <row r="782" spans="1:1">
      <c r="A782" s="59"/>
    </row>
    <row r="783" spans="1:1">
      <c r="A783" s="59"/>
    </row>
    <row r="784" spans="1:1">
      <c r="A784" s="59"/>
    </row>
    <row r="785" spans="1:1">
      <c r="A785" s="59"/>
    </row>
    <row r="786" spans="1:1">
      <c r="A786" s="59"/>
    </row>
    <row r="787" spans="1:1">
      <c r="A787" s="59"/>
    </row>
    <row r="788" spans="1:1">
      <c r="A788" s="59"/>
    </row>
    <row r="789" spans="1:1">
      <c r="A789" s="59"/>
    </row>
    <row r="790" spans="1:1">
      <c r="A790" s="59"/>
    </row>
    <row r="791" spans="1:1">
      <c r="A791" s="59"/>
    </row>
    <row r="792" spans="1:1">
      <c r="A792" s="59"/>
    </row>
    <row r="793" spans="1:1">
      <c r="A793" s="59"/>
    </row>
    <row r="794" spans="1:1">
      <c r="A794" s="59"/>
    </row>
    <row r="795" spans="1:1">
      <c r="A795" s="59"/>
    </row>
    <row r="796" spans="1:1">
      <c r="A796" s="59"/>
    </row>
    <row r="797" spans="1:1">
      <c r="A797" s="59"/>
    </row>
    <row r="798" spans="1:1">
      <c r="A798" s="59"/>
    </row>
    <row r="799" spans="1:1">
      <c r="A799" s="59"/>
    </row>
    <row r="800" spans="1:1">
      <c r="A800" s="59"/>
    </row>
    <row r="801" spans="1:1">
      <c r="A801" s="59"/>
    </row>
    <row r="802" spans="1:1">
      <c r="A802" s="59"/>
    </row>
    <row r="803" spans="1:1">
      <c r="A803" s="59"/>
    </row>
    <row r="804" spans="1:1">
      <c r="A804" s="59"/>
    </row>
    <row r="805" spans="1:1">
      <c r="A805" s="59"/>
    </row>
    <row r="806" spans="1:1">
      <c r="A806" s="59"/>
    </row>
    <row r="807" spans="1:1">
      <c r="A807" s="59"/>
    </row>
    <row r="808" spans="1:1">
      <c r="A808" s="59"/>
    </row>
    <row r="809" spans="1:1">
      <c r="A809" s="59"/>
    </row>
    <row r="810" spans="1:1">
      <c r="A810" s="59"/>
    </row>
    <row r="811" spans="1:1">
      <c r="A811" s="59"/>
    </row>
    <row r="812" spans="1:1">
      <c r="A812" s="59"/>
    </row>
    <row r="813" spans="1:1">
      <c r="A813" s="59"/>
    </row>
    <row r="814" spans="1:1">
      <c r="A814" s="59"/>
    </row>
    <row r="815" spans="1:1">
      <c r="A815" s="59"/>
    </row>
    <row r="816" spans="1:1">
      <c r="A816" s="59"/>
    </row>
    <row r="817" spans="1:1">
      <c r="A817" s="59"/>
    </row>
    <row r="818" spans="1:1">
      <c r="A818" s="59"/>
    </row>
    <row r="819" spans="1:1">
      <c r="A819" s="59"/>
    </row>
    <row r="820" spans="1:1">
      <c r="A820" s="59"/>
    </row>
    <row r="821" spans="1:1">
      <c r="A821" s="59"/>
    </row>
    <row r="822" spans="1:1">
      <c r="A822" s="59"/>
    </row>
    <row r="823" spans="1:1">
      <c r="A823" s="59"/>
    </row>
    <row r="824" spans="1:1">
      <c r="A824" s="59"/>
    </row>
    <row r="825" spans="1:1">
      <c r="A825" s="59"/>
    </row>
    <row r="826" spans="1:1">
      <c r="A826" s="59"/>
    </row>
    <row r="827" spans="1:1">
      <c r="A827" s="59"/>
    </row>
    <row r="828" spans="1:1">
      <c r="A828" s="59"/>
    </row>
    <row r="829" spans="1:1">
      <c r="A829" s="59"/>
    </row>
    <row r="830" spans="1:1">
      <c r="A830" s="59"/>
    </row>
    <row r="831" spans="1:1">
      <c r="A831" s="59"/>
    </row>
    <row r="832" spans="1:1">
      <c r="A832" s="59"/>
    </row>
    <row r="833" spans="1:1">
      <c r="A833" s="59"/>
    </row>
    <row r="834" spans="1:1">
      <c r="A834" s="59"/>
    </row>
    <row r="835" spans="1:1">
      <c r="A835" s="59"/>
    </row>
    <row r="836" spans="1:1">
      <c r="A836" s="59"/>
    </row>
    <row r="837" spans="1:1">
      <c r="A837" s="59"/>
    </row>
    <row r="838" spans="1:1">
      <c r="A838" s="59"/>
    </row>
    <row r="839" spans="1:1">
      <c r="A839" s="59"/>
    </row>
    <row r="840" spans="1:1">
      <c r="A840" s="59"/>
    </row>
    <row r="841" spans="1:1">
      <c r="A841" s="59"/>
    </row>
    <row r="842" spans="1:1">
      <c r="A842" s="59"/>
    </row>
    <row r="843" spans="1:1">
      <c r="A843" s="59"/>
    </row>
    <row r="844" spans="1:1">
      <c r="A844" s="59"/>
    </row>
    <row r="845" spans="1:1">
      <c r="A845" s="59"/>
    </row>
    <row r="846" spans="1:1">
      <c r="A846" s="59"/>
    </row>
    <row r="847" spans="1:1">
      <c r="A847" s="59"/>
    </row>
    <row r="848" spans="1:1">
      <c r="A848" s="59"/>
    </row>
    <row r="849" spans="1:1">
      <c r="A849" s="59"/>
    </row>
    <row r="850" spans="1:1">
      <c r="A850" s="59"/>
    </row>
    <row r="851" spans="1:1">
      <c r="A851" s="59"/>
    </row>
    <row r="852" spans="1:1">
      <c r="A852" s="59"/>
    </row>
    <row r="853" spans="1:1">
      <c r="A853" s="59"/>
    </row>
    <row r="854" spans="1:1">
      <c r="A854" s="59"/>
    </row>
    <row r="855" spans="1:1">
      <c r="A855" s="59"/>
    </row>
    <row r="856" spans="1:1">
      <c r="A856" s="59"/>
    </row>
    <row r="857" spans="1:1">
      <c r="A857" s="59"/>
    </row>
    <row r="858" spans="1:1">
      <c r="A858" s="59"/>
    </row>
    <row r="859" spans="1:1">
      <c r="A859" s="59"/>
    </row>
    <row r="860" spans="1:1">
      <c r="A860" s="59"/>
    </row>
    <row r="861" spans="1:1">
      <c r="A861" s="59"/>
    </row>
    <row r="862" spans="1:1">
      <c r="A862" s="59"/>
    </row>
    <row r="863" spans="1:1">
      <c r="A863" s="59"/>
    </row>
    <row r="864" spans="1:1">
      <c r="A864" s="59"/>
    </row>
    <row r="865" spans="1:1">
      <c r="A865" s="59"/>
    </row>
    <row r="866" spans="1:1">
      <c r="A866" s="59"/>
    </row>
    <row r="867" spans="1:1">
      <c r="A867" s="59"/>
    </row>
    <row r="868" spans="1:1">
      <c r="A868" s="59"/>
    </row>
    <row r="869" spans="1:1">
      <c r="A869" s="59"/>
    </row>
    <row r="870" spans="1:1">
      <c r="A870" s="59"/>
    </row>
    <row r="871" spans="1:1">
      <c r="A871" s="59"/>
    </row>
    <row r="872" spans="1:1">
      <c r="A872" s="59"/>
    </row>
    <row r="873" spans="1:1">
      <c r="A873" s="59"/>
    </row>
    <row r="874" spans="1:1">
      <c r="A874" s="59"/>
    </row>
    <row r="875" spans="1:1">
      <c r="A875" s="59"/>
    </row>
    <row r="876" spans="1:1">
      <c r="A876" s="59"/>
    </row>
    <row r="877" spans="1:1">
      <c r="A877" s="59"/>
    </row>
    <row r="878" spans="1:1">
      <c r="A878" s="59"/>
    </row>
    <row r="879" spans="1:1">
      <c r="A879" s="59"/>
    </row>
    <row r="880" spans="1:1">
      <c r="A880" s="59"/>
    </row>
    <row r="881" spans="1:1">
      <c r="A881" s="59"/>
    </row>
    <row r="882" spans="1:1">
      <c r="A882" s="59"/>
    </row>
    <row r="883" spans="1:1">
      <c r="A883" s="59"/>
    </row>
    <row r="884" spans="1:1">
      <c r="A884" s="59"/>
    </row>
    <row r="885" spans="1:1">
      <c r="A885" s="59"/>
    </row>
    <row r="886" spans="1:1">
      <c r="A886" s="59"/>
    </row>
    <row r="887" spans="1:1">
      <c r="A887" s="59"/>
    </row>
    <row r="888" spans="1:1">
      <c r="A888" s="59"/>
    </row>
    <row r="889" spans="1:1">
      <c r="A889" s="59"/>
    </row>
    <row r="890" spans="1:1">
      <c r="A890" s="59"/>
    </row>
    <row r="891" spans="1:1">
      <c r="A891" s="59"/>
    </row>
    <row r="892" spans="1:1">
      <c r="A892" s="59"/>
    </row>
    <row r="893" spans="1:1">
      <c r="A893" s="59"/>
    </row>
    <row r="894" spans="1:1">
      <c r="A894" s="59"/>
    </row>
    <row r="895" spans="1:1">
      <c r="A895" s="59"/>
    </row>
    <row r="896" spans="1:1">
      <c r="A896" s="59"/>
    </row>
    <row r="897" spans="1:1">
      <c r="A897" s="59"/>
    </row>
    <row r="898" spans="1:1">
      <c r="A898" s="59"/>
    </row>
    <row r="899" spans="1:1">
      <c r="A899" s="59"/>
    </row>
    <row r="900" spans="1:1">
      <c r="A900" s="59"/>
    </row>
    <row r="901" spans="1:1">
      <c r="A901" s="59"/>
    </row>
    <row r="902" spans="1:1">
      <c r="A902" s="59"/>
    </row>
    <row r="903" spans="1:1">
      <c r="A903" s="59"/>
    </row>
    <row r="904" spans="1:1">
      <c r="A904" s="59"/>
    </row>
    <row r="905" spans="1:1">
      <c r="A905" s="59"/>
    </row>
    <row r="906" spans="1:1">
      <c r="A906" s="59"/>
    </row>
    <row r="907" spans="1:1">
      <c r="A907" s="59"/>
    </row>
    <row r="908" spans="1:1">
      <c r="A908" s="59"/>
    </row>
    <row r="909" spans="1:1">
      <c r="A909" s="59"/>
    </row>
    <row r="910" spans="1:1">
      <c r="A910" s="59"/>
    </row>
    <row r="911" spans="1:1">
      <c r="A911" s="59"/>
    </row>
    <row r="912" spans="1:1">
      <c r="A912" s="59"/>
    </row>
    <row r="913" spans="1:1">
      <c r="A913" s="59"/>
    </row>
    <row r="914" spans="1:1">
      <c r="A914" s="59"/>
    </row>
    <row r="915" spans="1:1">
      <c r="A915" s="59"/>
    </row>
    <row r="916" spans="1:1">
      <c r="A916" s="59"/>
    </row>
    <row r="917" spans="1:1">
      <c r="A917" s="59"/>
    </row>
    <row r="918" spans="1:1">
      <c r="A918" s="59"/>
    </row>
    <row r="919" spans="1:1">
      <c r="A919" s="59"/>
    </row>
    <row r="920" spans="1:1">
      <c r="A920" s="59"/>
    </row>
    <row r="921" spans="1:1">
      <c r="A921" s="59"/>
    </row>
    <row r="922" spans="1:1">
      <c r="A922" s="59"/>
    </row>
    <row r="923" spans="1:1">
      <c r="A923" s="59"/>
    </row>
    <row r="924" spans="1:1">
      <c r="A924" s="59"/>
    </row>
    <row r="925" spans="1:1">
      <c r="A925" s="59"/>
    </row>
    <row r="926" spans="1:1">
      <c r="A926" s="59"/>
    </row>
    <row r="927" spans="1:1">
      <c r="A927" s="59"/>
    </row>
    <row r="928" spans="1:1">
      <c r="A928" s="59"/>
    </row>
    <row r="929" spans="1:1">
      <c r="A929" s="59"/>
    </row>
    <row r="930" spans="1:1">
      <c r="A930" s="59"/>
    </row>
    <row r="931" spans="1:1">
      <c r="A931" s="59"/>
    </row>
    <row r="932" spans="1:1">
      <c r="A932" s="59"/>
    </row>
    <row r="933" spans="1:1">
      <c r="A933" s="59"/>
    </row>
    <row r="934" spans="1:1">
      <c r="A934" s="59"/>
    </row>
    <row r="935" spans="1:1">
      <c r="A935" s="59"/>
    </row>
    <row r="936" spans="1:1">
      <c r="A936" s="59"/>
    </row>
    <row r="937" spans="1:1">
      <c r="A937" s="59"/>
    </row>
    <row r="938" spans="1:1">
      <c r="A938" s="59"/>
    </row>
    <row r="939" spans="1:1">
      <c r="A939" s="59"/>
    </row>
    <row r="940" spans="1:1">
      <c r="A940" s="59"/>
    </row>
    <row r="941" spans="1:1">
      <c r="A941" s="59"/>
    </row>
    <row r="942" spans="1:1">
      <c r="A942" s="59"/>
    </row>
    <row r="943" spans="1:1">
      <c r="A943" s="59"/>
    </row>
    <row r="944" spans="1:1">
      <c r="A944" s="59"/>
    </row>
    <row r="945" spans="1:1">
      <c r="A945" s="59"/>
    </row>
    <row r="946" spans="1:1">
      <c r="A946" s="59"/>
    </row>
    <row r="947" spans="1:1">
      <c r="A947" s="59"/>
    </row>
    <row r="948" spans="1:1">
      <c r="A948" s="59"/>
    </row>
    <row r="949" spans="1:1">
      <c r="A949" s="59"/>
    </row>
    <row r="950" spans="1:1">
      <c r="A950" s="59"/>
    </row>
    <row r="951" spans="1:1">
      <c r="A951" s="59"/>
    </row>
    <row r="952" spans="1:1">
      <c r="A952" s="59"/>
    </row>
    <row r="953" spans="1:1">
      <c r="A953" s="59"/>
    </row>
    <row r="954" spans="1:1">
      <c r="A954" s="59"/>
    </row>
    <row r="955" spans="1:1">
      <c r="A955" s="59"/>
    </row>
    <row r="956" spans="1:1">
      <c r="A956" s="59"/>
    </row>
    <row r="957" spans="1:1">
      <c r="A957" s="59"/>
    </row>
    <row r="958" spans="1:1">
      <c r="A958" s="59"/>
    </row>
    <row r="959" spans="1:1">
      <c r="A959" s="59"/>
    </row>
    <row r="960" spans="1:1">
      <c r="A960" s="59"/>
    </row>
    <row r="961" spans="1:1">
      <c r="A961" s="59"/>
    </row>
    <row r="962" spans="1:1">
      <c r="A962" s="59"/>
    </row>
    <row r="963" spans="1:1">
      <c r="A963" s="59"/>
    </row>
    <row r="964" spans="1:1">
      <c r="A964" s="59"/>
    </row>
    <row r="965" spans="1:1">
      <c r="A965" s="59"/>
    </row>
    <row r="966" spans="1:1">
      <c r="A966" s="59"/>
    </row>
    <row r="967" spans="1:1">
      <c r="A967" s="59"/>
    </row>
    <row r="968" spans="1:1">
      <c r="A968" s="59"/>
    </row>
    <row r="969" spans="1:1">
      <c r="A969" s="59"/>
    </row>
    <row r="970" spans="1:1">
      <c r="A970" s="59"/>
    </row>
    <row r="971" spans="1:1">
      <c r="A971" s="59"/>
    </row>
    <row r="972" spans="1:1">
      <c r="A972" s="59"/>
    </row>
    <row r="973" spans="1:1">
      <c r="A973" s="59"/>
    </row>
    <row r="974" spans="1:1">
      <c r="A974" s="59"/>
    </row>
    <row r="975" spans="1:1">
      <c r="A975" s="59"/>
    </row>
    <row r="976" spans="1:1">
      <c r="A976" s="59"/>
    </row>
    <row r="977" spans="1:1">
      <c r="A977" s="59"/>
    </row>
    <row r="978" spans="1:1">
      <c r="A978" s="59"/>
    </row>
    <row r="979" spans="1:1">
      <c r="A979" s="59"/>
    </row>
    <row r="980" spans="1:1">
      <c r="A980" s="59"/>
    </row>
    <row r="981" spans="1:1">
      <c r="A981" s="59"/>
    </row>
    <row r="982" spans="1:1">
      <c r="A982" s="59"/>
    </row>
    <row r="983" spans="1:1">
      <c r="A983" s="59"/>
    </row>
    <row r="984" spans="1:1">
      <c r="A984" s="59"/>
    </row>
    <row r="985" spans="1:1">
      <c r="A985" s="59"/>
    </row>
    <row r="986" spans="1:1">
      <c r="A986" s="59"/>
    </row>
    <row r="987" spans="1:1">
      <c r="A987" s="59"/>
    </row>
    <row r="988" spans="1:1">
      <c r="A988" s="59"/>
    </row>
    <row r="989" spans="1:1">
      <c r="A989" s="59"/>
    </row>
    <row r="990" spans="1:1">
      <c r="A990" s="59"/>
    </row>
    <row r="991" spans="1:1">
      <c r="A991" s="59"/>
    </row>
    <row r="992" spans="1:1">
      <c r="A992" s="59"/>
    </row>
    <row r="993" spans="1:1">
      <c r="A993" s="59"/>
    </row>
    <row r="994" spans="1:1">
      <c r="A994" s="59"/>
    </row>
    <row r="995" spans="1:1">
      <c r="A995" s="59"/>
    </row>
    <row r="996" spans="1:1">
      <c r="A996" s="59"/>
    </row>
    <row r="997" spans="1:1">
      <c r="A997" s="59"/>
    </row>
    <row r="998" spans="1:1">
      <c r="A998" s="59"/>
    </row>
    <row r="999" spans="1:1">
      <c r="A999" s="59"/>
    </row>
    <row r="1000" spans="1:1">
      <c r="A1000" s="59"/>
    </row>
    <row r="1001" spans="1:1">
      <c r="A1001" s="59"/>
    </row>
    <row r="1002" spans="1:1">
      <c r="A1002" s="59"/>
    </row>
    <row r="1003" spans="1:1">
      <c r="A1003" s="59"/>
    </row>
    <row r="1004" spans="1:1">
      <c r="A1004" s="59"/>
    </row>
    <row r="1005" spans="1:1">
      <c r="A1005" s="59"/>
    </row>
    <row r="1006" spans="1:1">
      <c r="A1006" s="59"/>
    </row>
    <row r="1007" spans="1:1">
      <c r="A1007" s="59"/>
    </row>
    <row r="1008" spans="1:1">
      <c r="A1008" s="59"/>
    </row>
    <row r="1009" spans="1:1">
      <c r="A1009" s="59"/>
    </row>
    <row r="1010" spans="1:1">
      <c r="A1010" s="59"/>
    </row>
    <row r="1011" spans="1:1">
      <c r="A1011" s="59"/>
    </row>
    <row r="1012" spans="1:1">
      <c r="A1012" s="59"/>
    </row>
    <row r="1013" spans="1:1">
      <c r="A1013" s="59"/>
    </row>
    <row r="1014" spans="1:1">
      <c r="A1014" s="59"/>
    </row>
    <row r="1015" spans="1:1">
      <c r="A1015" s="59"/>
    </row>
    <row r="1016" spans="1:1">
      <c r="A1016" s="59"/>
    </row>
    <row r="1017" spans="1:1">
      <c r="A1017" s="59"/>
    </row>
    <row r="1018" spans="1:1">
      <c r="A1018" s="59"/>
    </row>
    <row r="1019" spans="1:1">
      <c r="A1019" s="59"/>
    </row>
    <row r="1020" spans="1:1">
      <c r="A1020" s="59"/>
    </row>
    <row r="1021" spans="1:1">
      <c r="A1021" s="59"/>
    </row>
    <row r="1022" spans="1:1">
      <c r="A1022" s="59"/>
    </row>
    <row r="1023" spans="1:1">
      <c r="A1023" s="59"/>
    </row>
    <row r="1024" spans="1:1">
      <c r="A1024" s="59"/>
    </row>
    <row r="1025" spans="1:1">
      <c r="A1025" s="59"/>
    </row>
    <row r="1026" spans="1:1">
      <c r="A1026" s="59"/>
    </row>
    <row r="1027" spans="1:1">
      <c r="A1027" s="59"/>
    </row>
    <row r="1028" spans="1:1">
      <c r="A1028" s="59"/>
    </row>
    <row r="1029" spans="1:1">
      <c r="A1029" s="59"/>
    </row>
    <row r="1030" spans="1:1">
      <c r="A1030" s="59"/>
    </row>
    <row r="1031" spans="1:1">
      <c r="A1031" s="59"/>
    </row>
    <row r="1032" spans="1:1">
      <c r="A1032" s="59"/>
    </row>
    <row r="1033" spans="1:1">
      <c r="A1033" s="59"/>
    </row>
    <row r="1034" spans="1:1">
      <c r="A1034" s="59"/>
    </row>
    <row r="1035" spans="1:1">
      <c r="A1035" s="59"/>
    </row>
    <row r="1036" spans="1:1">
      <c r="A1036" s="59"/>
    </row>
    <row r="1037" spans="1:1">
      <c r="A1037" s="59"/>
    </row>
    <row r="1038" spans="1:1">
      <c r="A1038" s="59"/>
    </row>
    <row r="1039" spans="1:1">
      <c r="A1039" s="59"/>
    </row>
    <row r="1040" spans="1:1">
      <c r="A1040" s="59"/>
    </row>
    <row r="1041" spans="1:1">
      <c r="A1041" s="59"/>
    </row>
    <row r="1042" spans="1:1">
      <c r="A1042" s="59"/>
    </row>
    <row r="1043" spans="1:1">
      <c r="A1043" s="59"/>
    </row>
    <row r="1044" spans="1:1">
      <c r="A1044" s="59"/>
    </row>
    <row r="1045" spans="1:1">
      <c r="A1045" s="59"/>
    </row>
    <row r="1046" spans="1:1">
      <c r="A1046" s="59"/>
    </row>
    <row r="1047" spans="1:1">
      <c r="A1047" s="59"/>
    </row>
    <row r="1048" spans="1:1">
      <c r="A1048" s="59"/>
    </row>
    <row r="1049" spans="1:1">
      <c r="A1049" s="59"/>
    </row>
    <row r="1050" spans="1:1">
      <c r="A1050" s="59"/>
    </row>
    <row r="1051" spans="1:1">
      <c r="A1051" s="59"/>
    </row>
    <row r="1052" spans="1:1">
      <c r="A1052" s="59"/>
    </row>
    <row r="1053" spans="1:1">
      <c r="A1053" s="59"/>
    </row>
    <row r="1054" spans="1:1">
      <c r="A1054" s="59"/>
    </row>
    <row r="1055" spans="1:1">
      <c r="A1055" s="59"/>
    </row>
    <row r="1056" spans="1:1">
      <c r="A1056" s="59"/>
    </row>
    <row r="1057" spans="1:1">
      <c r="A1057" s="59"/>
    </row>
    <row r="1058" spans="1:1">
      <c r="A1058" s="59"/>
    </row>
    <row r="1059" spans="1:1">
      <c r="A1059" s="59"/>
    </row>
    <row r="1060" spans="1:1">
      <c r="A1060" s="59"/>
    </row>
    <row r="1061" spans="1:1">
      <c r="A1061" s="59"/>
    </row>
    <row r="1062" spans="1:1">
      <c r="A1062" s="59"/>
    </row>
    <row r="1063" spans="1:1">
      <c r="A1063" s="59"/>
    </row>
    <row r="1064" spans="1:1">
      <c r="A1064" s="59"/>
    </row>
    <row r="1065" spans="1:1">
      <c r="A1065" s="59"/>
    </row>
    <row r="1066" spans="1:1">
      <c r="A1066" s="59"/>
    </row>
    <row r="1067" spans="1:1">
      <c r="A1067" s="59"/>
    </row>
    <row r="1068" spans="1:1">
      <c r="A1068" s="59"/>
    </row>
    <row r="1069" spans="1:1">
      <c r="A1069" s="59"/>
    </row>
    <row r="1070" spans="1:1">
      <c r="A1070" s="59"/>
    </row>
    <row r="1071" spans="1:1">
      <c r="A1071" s="59"/>
    </row>
    <row r="1072" spans="1:1">
      <c r="A1072" s="59"/>
    </row>
    <row r="1073" spans="1:1">
      <c r="A1073" s="59"/>
    </row>
    <row r="1074" spans="1:1">
      <c r="A1074" s="59"/>
    </row>
    <row r="1075" spans="1:1">
      <c r="A1075" s="59"/>
    </row>
    <row r="1076" spans="1:1">
      <c r="A1076" s="59"/>
    </row>
    <row r="1077" spans="1:1">
      <c r="A1077" s="59"/>
    </row>
    <row r="1078" spans="1:1">
      <c r="A1078" s="59"/>
    </row>
    <row r="1079" spans="1:1">
      <c r="A1079" s="59"/>
    </row>
    <row r="1080" spans="1:1">
      <c r="A1080" s="59"/>
    </row>
    <row r="1081" spans="1:1">
      <c r="A1081" s="59"/>
    </row>
    <row r="1082" spans="1:1">
      <c r="A1082" s="59"/>
    </row>
    <row r="1083" spans="1:1">
      <c r="A1083" s="59"/>
    </row>
    <row r="1084" spans="1:1">
      <c r="A1084" s="59"/>
    </row>
    <row r="1085" spans="1:1">
      <c r="A1085" s="59"/>
    </row>
    <row r="1086" spans="1:1">
      <c r="A1086" s="59"/>
    </row>
    <row r="1087" spans="1:1">
      <c r="A1087" s="59"/>
    </row>
    <row r="1088" spans="1:1">
      <c r="A1088" s="59"/>
    </row>
    <row r="1089" spans="1:1">
      <c r="A1089" s="59"/>
    </row>
    <row r="1090" spans="1:1">
      <c r="A1090" s="59"/>
    </row>
    <row r="1091" spans="1:1">
      <c r="A1091" s="59"/>
    </row>
    <row r="1092" spans="1:1">
      <c r="A1092" s="59"/>
    </row>
    <row r="1093" spans="1:1">
      <c r="A1093" s="59"/>
    </row>
    <row r="1094" spans="1:1">
      <c r="A1094" s="59"/>
    </row>
    <row r="1095" spans="1:1">
      <c r="A1095" s="59"/>
    </row>
    <row r="1096" spans="1:1">
      <c r="A1096" s="59"/>
    </row>
    <row r="1097" spans="1:1">
      <c r="A1097" s="59"/>
    </row>
    <row r="1098" spans="1:1">
      <c r="A1098" s="59"/>
    </row>
    <row r="1099" spans="1:1">
      <c r="A1099" s="59"/>
    </row>
    <row r="1100" spans="1:1">
      <c r="A1100" s="59"/>
    </row>
    <row r="1101" spans="1:1">
      <c r="A1101" s="59"/>
    </row>
    <row r="1102" spans="1:1">
      <c r="A1102" s="59"/>
    </row>
    <row r="1103" spans="1:1">
      <c r="A1103" s="59"/>
    </row>
    <row r="1104" spans="1:1">
      <c r="A1104" s="59"/>
    </row>
    <row r="1105" spans="1:1">
      <c r="A1105" s="59"/>
    </row>
    <row r="1106" spans="1:1">
      <c r="A1106" s="59"/>
    </row>
    <row r="1107" spans="1:1">
      <c r="A1107" s="59"/>
    </row>
    <row r="1108" spans="1:1">
      <c r="A1108" s="59"/>
    </row>
    <row r="1109" spans="1:1">
      <c r="A1109" s="59"/>
    </row>
    <row r="1110" spans="1:1">
      <c r="A1110" s="59"/>
    </row>
    <row r="1111" spans="1:1">
      <c r="A1111" s="59"/>
    </row>
    <row r="1112" spans="1:1">
      <c r="A1112" s="59"/>
    </row>
    <row r="1113" spans="1:1">
      <c r="A1113" s="59"/>
    </row>
    <row r="1114" spans="1:1">
      <c r="A1114" s="59"/>
    </row>
    <row r="1115" spans="1:1">
      <c r="A1115" s="59"/>
    </row>
    <row r="1116" spans="1:1">
      <c r="A1116" s="59"/>
    </row>
    <row r="1117" spans="1:1">
      <c r="A1117" s="59"/>
    </row>
    <row r="1118" spans="1:1">
      <c r="A1118" s="59"/>
    </row>
    <row r="1119" spans="1:1">
      <c r="A1119" s="59"/>
    </row>
    <row r="1120" spans="1:1">
      <c r="A1120" s="59"/>
    </row>
    <row r="1121" spans="1:1">
      <c r="A1121" s="59"/>
    </row>
    <row r="1122" spans="1:1">
      <c r="A1122" s="59"/>
    </row>
    <row r="1123" spans="1:1">
      <c r="A1123" s="59"/>
    </row>
    <row r="1124" spans="1:1">
      <c r="A1124" s="59"/>
    </row>
    <row r="1125" spans="1:1">
      <c r="A1125" s="59"/>
    </row>
    <row r="1126" spans="1:1">
      <c r="A1126" s="59"/>
    </row>
    <row r="1127" spans="1:1">
      <c r="A1127" s="59"/>
    </row>
    <row r="1128" spans="1:1">
      <c r="A1128" s="59"/>
    </row>
    <row r="1129" spans="1:1">
      <c r="A1129" s="59"/>
    </row>
    <row r="1130" spans="1:1">
      <c r="A1130" s="59"/>
    </row>
    <row r="1131" spans="1:1">
      <c r="A1131" s="59"/>
    </row>
    <row r="1132" spans="1:1">
      <c r="A1132" s="59"/>
    </row>
    <row r="1133" spans="1:1">
      <c r="A1133" s="59"/>
    </row>
    <row r="1134" spans="1:1">
      <c r="A1134" s="59"/>
    </row>
    <row r="1135" spans="1:1">
      <c r="A1135" s="59"/>
    </row>
    <row r="1136" spans="1:1">
      <c r="A1136" s="59"/>
    </row>
    <row r="1137" spans="1:1">
      <c r="A1137" s="59"/>
    </row>
    <row r="1138" spans="1:1">
      <c r="A1138" s="59"/>
    </row>
    <row r="1139" spans="1:1">
      <c r="A1139" s="59"/>
    </row>
    <row r="1140" spans="1:1">
      <c r="A1140" s="59"/>
    </row>
    <row r="1141" spans="1:1">
      <c r="A1141" s="59"/>
    </row>
    <row r="1142" spans="1:1">
      <c r="A1142" s="59"/>
    </row>
    <row r="1143" spans="1:1">
      <c r="A1143" s="59"/>
    </row>
    <row r="1144" spans="1:1">
      <c r="A1144" s="59"/>
    </row>
    <row r="1145" spans="1:1">
      <c r="A1145" s="59"/>
    </row>
    <row r="1146" spans="1:1">
      <c r="A1146" s="59"/>
    </row>
    <row r="1147" spans="1:1">
      <c r="A1147" s="59"/>
    </row>
    <row r="1148" spans="1:1">
      <c r="A1148" s="59"/>
    </row>
    <row r="1149" spans="1:1">
      <c r="A1149" s="59"/>
    </row>
    <row r="1150" spans="1:1">
      <c r="A1150" s="59"/>
    </row>
    <row r="1151" spans="1:1">
      <c r="A1151" s="59"/>
    </row>
    <row r="1152" spans="1:1">
      <c r="A1152" s="59"/>
    </row>
    <row r="1153" spans="1:1">
      <c r="A1153" s="59"/>
    </row>
    <row r="1154" spans="1:1">
      <c r="A1154" s="59"/>
    </row>
    <row r="1155" spans="1:1">
      <c r="A1155" s="59"/>
    </row>
    <row r="1156" spans="1:1">
      <c r="A1156" s="59"/>
    </row>
    <row r="1157" spans="1:1">
      <c r="A1157" s="59"/>
    </row>
    <row r="1158" spans="1:1">
      <c r="A1158" s="59"/>
    </row>
    <row r="1159" spans="1:1">
      <c r="A1159" s="59"/>
    </row>
    <row r="1160" spans="1:1">
      <c r="A1160" s="59"/>
    </row>
    <row r="1161" spans="1:1">
      <c r="A1161" s="59"/>
    </row>
    <row r="1162" spans="1:1">
      <c r="A1162" s="59"/>
    </row>
    <row r="1163" spans="1:1">
      <c r="A1163" s="59"/>
    </row>
    <row r="1164" spans="1:1">
      <c r="A1164" s="59"/>
    </row>
    <row r="1165" spans="1:1">
      <c r="A1165" s="59"/>
    </row>
    <row r="1166" spans="1:1">
      <c r="A1166" s="59"/>
    </row>
    <row r="1167" spans="1:1">
      <c r="A1167" s="59"/>
    </row>
    <row r="1168" spans="1:1">
      <c r="A1168" s="59"/>
    </row>
    <row r="1169" spans="1:1">
      <c r="A1169" s="59"/>
    </row>
    <row r="1170" spans="1:1">
      <c r="A1170" s="59"/>
    </row>
    <row r="1171" spans="1:1">
      <c r="A1171" s="59"/>
    </row>
    <row r="1172" spans="1:1">
      <c r="A1172" s="59"/>
    </row>
    <row r="1173" spans="1:1">
      <c r="A1173" s="59"/>
    </row>
    <row r="1174" spans="1:1">
      <c r="A1174" s="59"/>
    </row>
    <row r="1175" spans="1:1">
      <c r="A1175" s="59"/>
    </row>
    <row r="1176" spans="1:1">
      <c r="A1176" s="59"/>
    </row>
    <row r="1177" spans="1:1">
      <c r="A1177" s="59"/>
    </row>
    <row r="1178" spans="1:1">
      <c r="A1178" s="59"/>
    </row>
    <row r="1179" spans="1:1">
      <c r="A1179" s="59"/>
    </row>
    <row r="1180" spans="1:1">
      <c r="A1180" s="59"/>
    </row>
    <row r="1181" spans="1:1">
      <c r="A1181" s="59"/>
    </row>
    <row r="1182" spans="1:1">
      <c r="A1182" s="59"/>
    </row>
    <row r="1183" spans="1:1">
      <c r="A1183" s="59"/>
    </row>
    <row r="1184" spans="1:1">
      <c r="A1184" s="59"/>
    </row>
    <row r="1185" spans="1:1">
      <c r="A1185" s="59"/>
    </row>
    <row r="1186" spans="1:1">
      <c r="A1186" s="59"/>
    </row>
    <row r="1187" spans="1:1">
      <c r="A1187" s="59"/>
    </row>
    <row r="1188" spans="1:1">
      <c r="A1188" s="59"/>
    </row>
    <row r="1189" spans="1:1">
      <c r="A1189" s="59"/>
    </row>
    <row r="1190" spans="1:1">
      <c r="A1190" s="59"/>
    </row>
    <row r="1191" spans="1:1">
      <c r="A1191" s="59"/>
    </row>
    <row r="1192" spans="1:1">
      <c r="A1192" s="59"/>
    </row>
    <row r="1193" spans="1:1">
      <c r="A1193" s="59"/>
    </row>
    <row r="1194" spans="1:1">
      <c r="A1194" s="59"/>
    </row>
    <row r="1195" spans="1:1">
      <c r="A1195" s="59"/>
    </row>
    <row r="1196" spans="1:1">
      <c r="A1196" s="59"/>
    </row>
    <row r="1197" spans="1:1">
      <c r="A1197" s="59"/>
    </row>
    <row r="1198" spans="1:1">
      <c r="A1198" s="59"/>
    </row>
    <row r="1199" spans="1:1">
      <c r="A1199" s="59"/>
    </row>
    <row r="1200" spans="1:1">
      <c r="A1200" s="59"/>
    </row>
    <row r="1201" spans="1:1">
      <c r="A1201" s="59"/>
    </row>
    <row r="1202" spans="1:1">
      <c r="A1202" s="59"/>
    </row>
    <row r="1203" spans="1:1">
      <c r="A1203" s="59"/>
    </row>
    <row r="1204" spans="1:1">
      <c r="A1204" s="59"/>
    </row>
    <row r="1205" spans="1:1">
      <c r="A1205" s="59"/>
    </row>
    <row r="1206" spans="1:1">
      <c r="A1206" s="59"/>
    </row>
    <row r="1207" spans="1:1">
      <c r="A1207" s="59"/>
    </row>
    <row r="1208" spans="1:1">
      <c r="A1208" s="59"/>
    </row>
    <row r="1209" spans="1:1">
      <c r="A1209" s="59"/>
    </row>
    <row r="1210" spans="1:1">
      <c r="A1210" s="59"/>
    </row>
    <row r="1211" spans="1:1">
      <c r="A1211" s="59"/>
    </row>
    <row r="1212" spans="1:1">
      <c r="A1212" s="59"/>
    </row>
    <row r="1213" spans="1:1">
      <c r="A1213" s="59"/>
    </row>
    <row r="1214" spans="1:1">
      <c r="A1214" s="59"/>
    </row>
    <row r="1215" spans="1:1">
      <c r="A1215" s="59"/>
    </row>
    <row r="1216" spans="1:1">
      <c r="A1216" s="59"/>
    </row>
    <row r="1217" spans="1:1">
      <c r="A1217" s="59"/>
    </row>
    <row r="1218" spans="1:1">
      <c r="A1218" s="59"/>
    </row>
    <row r="1219" spans="1:1">
      <c r="A1219" s="59"/>
    </row>
    <row r="1220" spans="1:1">
      <c r="A1220" s="59"/>
    </row>
    <row r="1221" spans="1:1">
      <c r="A1221" s="59"/>
    </row>
    <row r="1222" spans="1:1">
      <c r="A1222" s="59"/>
    </row>
    <row r="1223" spans="1:1">
      <c r="A1223" s="59"/>
    </row>
    <row r="1224" spans="1:1">
      <c r="A1224" s="59"/>
    </row>
    <row r="1225" spans="1:1">
      <c r="A1225" s="59"/>
    </row>
    <row r="1226" spans="1:1">
      <c r="A1226" s="59"/>
    </row>
    <row r="1227" spans="1:1">
      <c r="A1227" s="59"/>
    </row>
    <row r="1228" spans="1:1">
      <c r="A1228" s="59"/>
    </row>
    <row r="1229" spans="1:1">
      <c r="A1229" s="59"/>
    </row>
    <row r="1230" spans="1:1">
      <c r="A1230" s="59"/>
    </row>
    <row r="1231" spans="1:1">
      <c r="A1231" s="59"/>
    </row>
    <row r="1232" spans="1:1">
      <c r="A1232" s="59"/>
    </row>
    <row r="1233" spans="1:1">
      <c r="A1233" s="59"/>
    </row>
    <row r="1234" spans="1:1">
      <c r="A1234" s="59"/>
    </row>
    <row r="1235" spans="1:1">
      <c r="A1235" s="59"/>
    </row>
    <row r="1236" spans="1:1">
      <c r="A1236" s="59"/>
    </row>
    <row r="1237" spans="1:1">
      <c r="A1237" s="59"/>
    </row>
    <row r="1238" spans="1:1">
      <c r="A1238" s="59"/>
    </row>
    <row r="1239" spans="1:1">
      <c r="A1239" s="59"/>
    </row>
    <row r="1240" spans="1:1">
      <c r="A1240" s="59"/>
    </row>
    <row r="1241" spans="1:1">
      <c r="A1241" s="59"/>
    </row>
    <row r="1242" spans="1:1">
      <c r="A1242" s="59"/>
    </row>
    <row r="1243" spans="1:1">
      <c r="A1243" s="59"/>
    </row>
    <row r="1244" spans="1:1">
      <c r="A1244" s="59"/>
    </row>
    <row r="1245" spans="1:1">
      <c r="A1245" s="59"/>
    </row>
    <row r="1246" spans="1:1">
      <c r="A1246" s="59"/>
    </row>
    <row r="1247" spans="1:1">
      <c r="A1247" s="59"/>
    </row>
    <row r="1248" spans="1:1">
      <c r="A1248" s="59"/>
    </row>
    <row r="1249" spans="1:1">
      <c r="A1249" s="59"/>
    </row>
    <row r="1250" spans="1:1">
      <c r="A1250" s="59"/>
    </row>
    <row r="1251" spans="1:1">
      <c r="A1251" s="59"/>
    </row>
    <row r="1252" spans="1:1">
      <c r="A1252" s="59"/>
    </row>
    <row r="1253" spans="1:1">
      <c r="A1253" s="59"/>
    </row>
    <row r="1254" spans="1:1">
      <c r="A1254" s="59"/>
    </row>
    <row r="1255" spans="1:1">
      <c r="A1255" s="59"/>
    </row>
    <row r="1256" spans="1:1">
      <c r="A1256" s="59"/>
    </row>
    <row r="1257" spans="1:1">
      <c r="A1257" s="59"/>
    </row>
    <row r="1258" spans="1:1">
      <c r="A1258" s="59"/>
    </row>
    <row r="1259" spans="1:1">
      <c r="A1259" s="59"/>
    </row>
    <row r="1260" spans="1:1">
      <c r="A1260" s="59"/>
    </row>
    <row r="1261" spans="1:1">
      <c r="A1261" s="59"/>
    </row>
    <row r="1262" spans="1:1">
      <c r="A1262" s="59"/>
    </row>
    <row r="1263" spans="1:1">
      <c r="A1263" s="59"/>
    </row>
    <row r="1264" spans="1:1">
      <c r="A1264" s="59"/>
    </row>
    <row r="1265" spans="1:1">
      <c r="A1265" s="59"/>
    </row>
    <row r="1266" spans="1:1">
      <c r="A1266" s="59"/>
    </row>
    <row r="1267" spans="1:1">
      <c r="A1267" s="59"/>
    </row>
    <row r="1268" spans="1:1">
      <c r="A1268" s="59"/>
    </row>
    <row r="1269" spans="1:1">
      <c r="A1269" s="59"/>
    </row>
    <row r="1270" spans="1:1">
      <c r="A1270" s="59"/>
    </row>
    <row r="1271" spans="1:1">
      <c r="A1271" s="59"/>
    </row>
    <row r="1272" spans="1:1">
      <c r="A1272" s="59"/>
    </row>
    <row r="1273" spans="1:1">
      <c r="A1273" s="59"/>
    </row>
    <row r="1274" spans="1:1">
      <c r="A1274" s="59"/>
    </row>
    <row r="1275" spans="1:1">
      <c r="A1275" s="59"/>
    </row>
    <row r="1276" spans="1:1">
      <c r="A1276" s="59"/>
    </row>
    <row r="1277" spans="1:1">
      <c r="A1277" s="59"/>
    </row>
    <row r="1278" spans="1:1">
      <c r="A1278" s="59"/>
    </row>
    <row r="1279" spans="1:1">
      <c r="A1279" s="59"/>
    </row>
    <row r="1280" spans="1:1">
      <c r="A1280" s="59"/>
    </row>
    <row r="1281" spans="1:1">
      <c r="A1281" s="59"/>
    </row>
    <row r="1282" spans="1:1">
      <c r="A1282" s="59"/>
    </row>
    <row r="1283" spans="1:1">
      <c r="A1283" s="59"/>
    </row>
    <row r="1284" spans="1:1">
      <c r="A1284" s="59"/>
    </row>
    <row r="1285" spans="1:1">
      <c r="A1285" s="59"/>
    </row>
    <row r="1286" spans="1:1">
      <c r="A1286" s="59"/>
    </row>
    <row r="1287" spans="1:1">
      <c r="A1287" s="59"/>
    </row>
    <row r="1288" spans="1:1">
      <c r="A1288" s="59"/>
    </row>
    <row r="1289" spans="1:1">
      <c r="A1289" s="59"/>
    </row>
    <row r="1290" spans="1:1">
      <c r="A1290" s="59"/>
    </row>
    <row r="1291" spans="1:1">
      <c r="A1291" s="59"/>
    </row>
    <row r="1292" spans="1:1">
      <c r="A1292" s="59"/>
    </row>
    <row r="1293" spans="1:1">
      <c r="A1293" s="59"/>
    </row>
    <row r="1294" spans="1:1">
      <c r="A1294" s="59"/>
    </row>
    <row r="1295" spans="1:1">
      <c r="A1295" s="59"/>
    </row>
    <row r="1296" spans="1:1">
      <c r="A1296" s="59"/>
    </row>
    <row r="1297" spans="1:1">
      <c r="A1297" s="59"/>
    </row>
    <row r="1298" spans="1:1">
      <c r="A1298" s="59"/>
    </row>
    <row r="1299" spans="1:1">
      <c r="A1299" s="59"/>
    </row>
    <row r="1300" spans="1:1">
      <c r="A1300" s="59"/>
    </row>
    <row r="1301" spans="1:1">
      <c r="A1301" s="59"/>
    </row>
    <row r="1302" spans="1:1">
      <c r="A1302" s="59"/>
    </row>
    <row r="1303" spans="1:1">
      <c r="A1303" s="59"/>
    </row>
    <row r="1304" spans="1:1">
      <c r="A1304" s="59"/>
    </row>
    <row r="1305" spans="1:1">
      <c r="A1305" s="59"/>
    </row>
    <row r="1306" spans="1:1">
      <c r="A1306" s="59"/>
    </row>
    <row r="1307" spans="1:1">
      <c r="A1307" s="59"/>
    </row>
    <row r="1308" spans="1:1">
      <c r="A1308" s="59"/>
    </row>
    <row r="1309" spans="1:1">
      <c r="A1309" s="59"/>
    </row>
    <row r="1310" spans="1:1">
      <c r="A1310" s="59"/>
    </row>
    <row r="1311" spans="1:1">
      <c r="A1311" s="59"/>
    </row>
    <row r="1312" spans="1:1">
      <c r="A1312" s="59"/>
    </row>
    <row r="1313" spans="1:1">
      <c r="A1313" s="59"/>
    </row>
    <row r="1314" spans="1:1">
      <c r="A1314" s="59"/>
    </row>
    <row r="1315" spans="1:1">
      <c r="A1315" s="59"/>
    </row>
    <row r="1316" spans="1:1">
      <c r="A1316" s="59"/>
    </row>
    <row r="1317" spans="1:1">
      <c r="A1317" s="59"/>
    </row>
    <row r="1318" spans="1:1">
      <c r="A1318" s="59"/>
    </row>
    <row r="1319" spans="1:1">
      <c r="A1319" s="59"/>
    </row>
    <row r="1320" spans="1:1">
      <c r="A1320" s="59"/>
    </row>
    <row r="1321" spans="1:1">
      <c r="A1321" s="59"/>
    </row>
    <row r="1322" spans="1:1">
      <c r="A1322" s="59"/>
    </row>
    <row r="1323" spans="1:1">
      <c r="A1323" s="59"/>
    </row>
    <row r="1324" spans="1:1">
      <c r="A1324" s="59"/>
    </row>
    <row r="1325" spans="1:1">
      <c r="A1325" s="59"/>
    </row>
    <row r="1326" spans="1:1">
      <c r="A1326" s="59"/>
    </row>
    <row r="1327" spans="1:1">
      <c r="A1327" s="59"/>
    </row>
    <row r="1328" spans="1:1">
      <c r="A1328" s="59"/>
    </row>
    <row r="1329" spans="1:1">
      <c r="A1329" s="59"/>
    </row>
    <row r="1330" spans="1:1">
      <c r="A1330" s="59"/>
    </row>
    <row r="1331" spans="1:1">
      <c r="A1331" s="59"/>
    </row>
    <row r="1332" spans="1:1">
      <c r="A1332" s="59"/>
    </row>
    <row r="1333" spans="1:1">
      <c r="A1333" s="59"/>
    </row>
    <row r="1334" spans="1:1">
      <c r="A1334" s="59"/>
    </row>
    <row r="1335" spans="1:1">
      <c r="A1335" s="59"/>
    </row>
    <row r="1336" spans="1:1">
      <c r="A1336" s="59"/>
    </row>
    <row r="1337" spans="1:1">
      <c r="A1337" s="59"/>
    </row>
    <row r="1338" spans="1:1">
      <c r="A1338" s="59"/>
    </row>
    <row r="1339" spans="1:1">
      <c r="A1339" s="59"/>
    </row>
    <row r="1340" spans="1:1">
      <c r="A1340" s="59"/>
    </row>
    <row r="1341" spans="1:1">
      <c r="A1341" s="59"/>
    </row>
    <row r="1342" spans="1:1">
      <c r="A1342" s="59"/>
    </row>
    <row r="1343" spans="1:1">
      <c r="A1343" s="59"/>
    </row>
    <row r="1344" spans="1:1">
      <c r="A1344" s="59"/>
    </row>
    <row r="1345" spans="1:1">
      <c r="A1345" s="59"/>
    </row>
    <row r="1346" spans="1:1">
      <c r="A1346" s="59"/>
    </row>
    <row r="1347" spans="1:1">
      <c r="A1347" s="59"/>
    </row>
    <row r="1348" spans="1:1">
      <c r="A1348" s="59"/>
    </row>
    <row r="1349" spans="1:1">
      <c r="A1349" s="59"/>
    </row>
    <row r="1350" spans="1:1">
      <c r="A1350" s="59"/>
    </row>
    <row r="1351" spans="1:1">
      <c r="A1351" s="59"/>
    </row>
    <row r="1352" spans="1:1">
      <c r="A1352" s="59"/>
    </row>
    <row r="1353" spans="1:1">
      <c r="A1353" s="59"/>
    </row>
    <row r="1354" spans="1:1">
      <c r="A1354" s="59"/>
    </row>
    <row r="1355" spans="1:1">
      <c r="A1355" s="59"/>
    </row>
    <row r="1356" spans="1:1">
      <c r="A1356" s="59"/>
    </row>
    <row r="1357" spans="1:1">
      <c r="A1357" s="59"/>
    </row>
    <row r="1358" spans="1:1">
      <c r="A1358" s="59"/>
    </row>
    <row r="1359" spans="1:1">
      <c r="A1359" s="59"/>
    </row>
    <row r="1360" spans="1:1">
      <c r="A1360" s="59"/>
    </row>
    <row r="1361" spans="1:1">
      <c r="A1361" s="59"/>
    </row>
    <row r="1362" spans="1:1">
      <c r="A1362" s="59"/>
    </row>
    <row r="1363" spans="1:1">
      <c r="A1363" s="59"/>
    </row>
    <row r="1364" spans="1:1">
      <c r="A1364" s="59"/>
    </row>
    <row r="1365" spans="1:1">
      <c r="A1365" s="59"/>
    </row>
    <row r="1366" spans="1:1">
      <c r="A1366" s="59"/>
    </row>
    <row r="1367" spans="1:1">
      <c r="A1367" s="59"/>
    </row>
    <row r="1368" spans="1:1">
      <c r="A1368" s="59"/>
    </row>
    <row r="1369" spans="1:1">
      <c r="A1369" s="59"/>
    </row>
    <row r="1370" spans="1:1">
      <c r="A1370" s="59"/>
    </row>
    <row r="1371" spans="1:1">
      <c r="A1371" s="59"/>
    </row>
    <row r="1372" spans="1:1">
      <c r="A1372" s="59"/>
    </row>
    <row r="1373" spans="1:1">
      <c r="A1373" s="59"/>
    </row>
    <row r="1374" spans="1:1">
      <c r="A1374" s="59"/>
    </row>
    <row r="1375" spans="1:1">
      <c r="A1375" s="59"/>
    </row>
    <row r="1376" spans="1:1">
      <c r="A1376" s="59"/>
    </row>
    <row r="1377" spans="1:1">
      <c r="A1377" s="59"/>
    </row>
    <row r="1378" spans="1:1">
      <c r="A1378" s="59"/>
    </row>
    <row r="1379" spans="1:1">
      <c r="A1379" s="59"/>
    </row>
    <row r="1380" spans="1:1">
      <c r="A1380" s="59"/>
    </row>
    <row r="1381" spans="1:1">
      <c r="A1381" s="59"/>
    </row>
    <row r="1382" spans="1:1">
      <c r="A1382" s="59"/>
    </row>
    <row r="1383" spans="1:1">
      <c r="A1383" s="59"/>
    </row>
    <row r="1384" spans="1:1">
      <c r="A1384" s="59"/>
    </row>
    <row r="1385" spans="1:1">
      <c r="A1385" s="59"/>
    </row>
    <row r="1386" spans="1:1">
      <c r="A1386" s="59"/>
    </row>
    <row r="1387" spans="1:1">
      <c r="A1387" s="59"/>
    </row>
    <row r="1388" spans="1:1">
      <c r="A1388" s="59"/>
    </row>
    <row r="1389" spans="1:1">
      <c r="A1389" s="59"/>
    </row>
    <row r="1390" spans="1:1">
      <c r="A1390" s="59"/>
    </row>
    <row r="1391" spans="1:1">
      <c r="A1391" s="59"/>
    </row>
    <row r="1392" spans="1:1">
      <c r="A1392" s="59"/>
    </row>
    <row r="1393" spans="1:1">
      <c r="A1393" s="59"/>
    </row>
    <row r="1394" spans="1:1">
      <c r="A1394" s="59"/>
    </row>
    <row r="1395" spans="1:1">
      <c r="A1395" s="59"/>
    </row>
    <row r="1396" spans="1:1">
      <c r="A1396" s="59"/>
    </row>
    <row r="1397" spans="1:1">
      <c r="A1397" s="59"/>
    </row>
    <row r="1398" spans="1:1">
      <c r="A1398" s="59"/>
    </row>
    <row r="1399" spans="1:1">
      <c r="A1399" s="59"/>
    </row>
    <row r="1400" spans="1:1">
      <c r="A1400" s="59"/>
    </row>
    <row r="1401" spans="1:1">
      <c r="A1401" s="59"/>
    </row>
    <row r="1402" spans="1:1">
      <c r="A1402" s="59"/>
    </row>
    <row r="1403" spans="1:1">
      <c r="A1403" s="59"/>
    </row>
    <row r="1404" spans="1:1">
      <c r="A1404" s="59"/>
    </row>
    <row r="1405" spans="1:1">
      <c r="A1405" s="59"/>
    </row>
    <row r="1406" spans="1:1">
      <c r="A1406" s="59"/>
    </row>
    <row r="1407" spans="1:1">
      <c r="A1407" s="59"/>
    </row>
    <row r="1408" spans="1:1">
      <c r="A1408" s="59"/>
    </row>
    <row r="1409" spans="1:1">
      <c r="A1409" s="59"/>
    </row>
    <row r="1410" spans="1:1">
      <c r="A1410" s="59"/>
    </row>
    <row r="1411" spans="1:1">
      <c r="A1411" s="59"/>
    </row>
    <row r="1412" spans="1:1">
      <c r="A1412" s="59"/>
    </row>
    <row r="1413" spans="1:1">
      <c r="A1413" s="59"/>
    </row>
    <row r="1414" spans="1:1">
      <c r="A1414" s="59"/>
    </row>
    <row r="1415" spans="1:1">
      <c r="A1415" s="59"/>
    </row>
    <row r="1416" spans="1:1">
      <c r="A1416" s="59"/>
    </row>
    <row r="1417" spans="1:1">
      <c r="A1417" s="59"/>
    </row>
    <row r="1418" spans="1:1">
      <c r="A1418" s="59"/>
    </row>
    <row r="1419" spans="1:1">
      <c r="A1419" s="59"/>
    </row>
    <row r="1420" spans="1:1">
      <c r="A1420" s="59"/>
    </row>
    <row r="1421" spans="1:1">
      <c r="A1421" s="59"/>
    </row>
    <row r="1422" spans="1:1">
      <c r="A1422" s="59"/>
    </row>
    <row r="1423" spans="1:1">
      <c r="A1423" s="59"/>
    </row>
    <row r="1424" spans="1:1">
      <c r="A1424" s="59"/>
    </row>
    <row r="1425" spans="1:1">
      <c r="A1425" s="59"/>
    </row>
    <row r="1426" spans="1:1">
      <c r="A1426" s="59"/>
    </row>
    <row r="1427" spans="1:1">
      <c r="A1427" s="59"/>
    </row>
    <row r="1428" spans="1:1">
      <c r="A1428" s="59"/>
    </row>
    <row r="1429" spans="1:1">
      <c r="A1429" s="59"/>
    </row>
    <row r="1430" spans="1:1">
      <c r="A1430" s="59"/>
    </row>
    <row r="1431" spans="1:1">
      <c r="A1431" s="59"/>
    </row>
    <row r="1432" spans="1:1">
      <c r="A1432" s="59"/>
    </row>
    <row r="1433" spans="1:1">
      <c r="A1433" s="59"/>
    </row>
    <row r="1434" spans="1:1">
      <c r="A1434" s="59"/>
    </row>
    <row r="1435" spans="1:1">
      <c r="A1435" s="59"/>
    </row>
    <row r="1436" spans="1:1">
      <c r="A1436" s="59"/>
    </row>
    <row r="1437" spans="1:1">
      <c r="A1437" s="59"/>
    </row>
    <row r="1438" spans="1:1">
      <c r="A1438" s="59"/>
    </row>
    <row r="1439" spans="1:1">
      <c r="A1439" s="59"/>
    </row>
    <row r="1440" spans="1:1">
      <c r="A1440" s="59"/>
    </row>
    <row r="1441" spans="1:1">
      <c r="A1441" s="59"/>
    </row>
    <row r="1442" spans="1:1">
      <c r="A1442" s="59"/>
    </row>
    <row r="1443" spans="1:1">
      <c r="A1443" s="59"/>
    </row>
    <row r="1444" spans="1:1">
      <c r="A1444" s="59"/>
    </row>
    <row r="1445" spans="1:1">
      <c r="A1445" s="59"/>
    </row>
    <row r="1446" spans="1:1">
      <c r="A1446" s="59"/>
    </row>
    <row r="1447" spans="1:1">
      <c r="A1447" s="59"/>
    </row>
    <row r="1448" spans="1:1">
      <c r="A1448" s="59"/>
    </row>
    <row r="1449" spans="1:1">
      <c r="A1449" s="59"/>
    </row>
    <row r="1450" spans="1:1">
      <c r="A1450" s="59"/>
    </row>
    <row r="1451" spans="1:1">
      <c r="A1451" s="59"/>
    </row>
    <row r="1452" spans="1:1">
      <c r="A1452" s="59"/>
    </row>
    <row r="1453" spans="1:1">
      <c r="A1453" s="59"/>
    </row>
    <row r="1454" spans="1:1">
      <c r="A1454" s="59"/>
    </row>
    <row r="1455" spans="1:1">
      <c r="A1455" s="59"/>
    </row>
    <row r="1456" spans="1:1">
      <c r="A1456" s="59"/>
    </row>
    <row r="1457" spans="1:1">
      <c r="A1457" s="59"/>
    </row>
    <row r="1458" spans="1:1">
      <c r="A1458" s="59"/>
    </row>
    <row r="1459" spans="1:1">
      <c r="A1459" s="59"/>
    </row>
    <row r="1460" spans="1:1">
      <c r="A1460" s="59"/>
    </row>
    <row r="1461" spans="1:1">
      <c r="A1461" s="59"/>
    </row>
    <row r="1462" spans="1:1">
      <c r="A1462" s="59"/>
    </row>
    <row r="1463" spans="1:1">
      <c r="A1463" s="59"/>
    </row>
    <row r="1464" spans="1:1">
      <c r="A1464" s="59"/>
    </row>
    <row r="1465" spans="1:1">
      <c r="A1465" s="59"/>
    </row>
    <row r="1466" spans="1:1">
      <c r="A1466" s="59"/>
    </row>
    <row r="1467" spans="1:1">
      <c r="A1467" s="59"/>
    </row>
    <row r="1468" spans="1:1">
      <c r="A1468" s="59"/>
    </row>
    <row r="1469" spans="1:1">
      <c r="A1469" s="59"/>
    </row>
    <row r="1470" spans="1:1">
      <c r="A1470" s="59"/>
    </row>
    <row r="1471" spans="1:1">
      <c r="A1471" s="59"/>
    </row>
    <row r="1472" spans="1:1">
      <c r="A1472" s="59"/>
    </row>
    <row r="1473" spans="1:1">
      <c r="A1473" s="59"/>
    </row>
    <row r="1474" spans="1:1">
      <c r="A1474" s="59"/>
    </row>
    <row r="1475" spans="1:1">
      <c r="A1475" s="59"/>
    </row>
    <row r="1476" spans="1:1">
      <c r="A1476" s="59"/>
    </row>
    <row r="1477" spans="1:1">
      <c r="A1477" s="59"/>
    </row>
    <row r="1478" spans="1:1">
      <c r="A1478" s="59"/>
    </row>
    <row r="1479" spans="1:1">
      <c r="A1479" s="59"/>
    </row>
    <row r="1480" spans="1:1">
      <c r="A1480" s="59"/>
    </row>
    <row r="1481" spans="1:1">
      <c r="A1481" s="59"/>
    </row>
    <row r="1482" spans="1:1">
      <c r="A1482" s="59"/>
    </row>
    <row r="1483" spans="1:1">
      <c r="A1483" s="59"/>
    </row>
    <row r="1484" spans="1:1">
      <c r="A1484" s="59"/>
    </row>
    <row r="1485" spans="1:1">
      <c r="A1485" s="59"/>
    </row>
    <row r="1486" spans="1:1">
      <c r="A1486" s="59"/>
    </row>
    <row r="1487" spans="1:1">
      <c r="A1487" s="59"/>
    </row>
    <row r="1488" spans="1:1">
      <c r="A1488" s="59"/>
    </row>
    <row r="1489" spans="1:1">
      <c r="A1489" s="59"/>
    </row>
    <row r="1490" spans="1:1">
      <c r="A1490" s="59"/>
    </row>
    <row r="1491" spans="1:1">
      <c r="A1491" s="59"/>
    </row>
    <row r="1492" spans="1:1">
      <c r="A1492" s="59"/>
    </row>
    <row r="1493" spans="1:1">
      <c r="A1493" s="59"/>
    </row>
    <row r="1494" spans="1:1">
      <c r="A1494" s="59"/>
    </row>
    <row r="1495" spans="1:1">
      <c r="A1495" s="59"/>
    </row>
    <row r="1496" spans="1:1">
      <c r="A1496" s="59"/>
    </row>
    <row r="1497" spans="1:1">
      <c r="A1497" s="59"/>
    </row>
    <row r="1498" spans="1:1">
      <c r="A1498" s="59"/>
    </row>
    <row r="1499" spans="1:1">
      <c r="A1499" s="59"/>
    </row>
    <row r="1500" spans="1:1">
      <c r="A1500" s="59"/>
    </row>
    <row r="1501" spans="1:1">
      <c r="A1501" s="59"/>
    </row>
    <row r="1502" spans="1:1">
      <c r="A1502" s="59"/>
    </row>
    <row r="1503" spans="1:1">
      <c r="A1503" s="59"/>
    </row>
    <row r="1504" spans="1:1">
      <c r="A1504" s="59"/>
    </row>
    <row r="1505" spans="1:1">
      <c r="A1505" s="59"/>
    </row>
    <row r="1506" spans="1:1">
      <c r="A1506" s="59"/>
    </row>
    <row r="1507" spans="1:1">
      <c r="A1507" s="59"/>
    </row>
    <row r="1508" spans="1:1">
      <c r="A1508" s="59"/>
    </row>
    <row r="1509" spans="1:1">
      <c r="A1509" s="59"/>
    </row>
    <row r="1510" spans="1:1">
      <c r="A1510" s="59"/>
    </row>
    <row r="1511" spans="1:1">
      <c r="A1511" s="59"/>
    </row>
    <row r="1512" spans="1:1">
      <c r="A1512" s="59"/>
    </row>
    <row r="1513" spans="1:1">
      <c r="A1513" s="59"/>
    </row>
    <row r="1514" spans="1:1">
      <c r="A1514" s="59"/>
    </row>
    <row r="1515" spans="1:1">
      <c r="A1515" s="59"/>
    </row>
    <row r="1516" spans="1:1">
      <c r="A1516" s="59"/>
    </row>
    <row r="1517" spans="1:1">
      <c r="A1517" s="59"/>
    </row>
    <row r="1518" spans="1:1">
      <c r="A1518" s="59"/>
    </row>
    <row r="1519" spans="1:1">
      <c r="A1519" s="59"/>
    </row>
    <row r="1520" spans="1:1">
      <c r="A1520" s="59"/>
    </row>
    <row r="1521" spans="1:1">
      <c r="A1521" s="59"/>
    </row>
    <row r="1522" spans="1:1">
      <c r="A1522" s="59"/>
    </row>
    <row r="1523" spans="1:1">
      <c r="A1523" s="59"/>
    </row>
    <row r="1524" spans="1:1">
      <c r="A1524" s="59"/>
    </row>
    <row r="1525" spans="1:1">
      <c r="A1525" s="59"/>
    </row>
    <row r="1526" spans="1:1">
      <c r="A1526" s="59"/>
    </row>
    <row r="1527" spans="1:1">
      <c r="A1527" s="59"/>
    </row>
    <row r="1528" spans="1:1">
      <c r="A1528" s="59"/>
    </row>
    <row r="1529" spans="1:1">
      <c r="A1529" s="59"/>
    </row>
    <row r="1530" spans="1:1">
      <c r="A1530" s="59"/>
    </row>
    <row r="1531" spans="1:1">
      <c r="A1531" s="59"/>
    </row>
    <row r="1532" spans="1:1">
      <c r="A1532" s="59"/>
    </row>
    <row r="1533" spans="1:1">
      <c r="A1533" s="59"/>
    </row>
    <row r="1534" spans="1:1">
      <c r="A1534" s="59"/>
    </row>
    <row r="1535" spans="1:1">
      <c r="A1535" s="59"/>
    </row>
    <row r="1536" spans="1:1">
      <c r="A1536" s="59"/>
    </row>
    <row r="1537" spans="1:1">
      <c r="A1537" s="59"/>
    </row>
    <row r="1538" spans="1:1">
      <c r="A1538" s="59"/>
    </row>
    <row r="1539" spans="1:1">
      <c r="A1539" s="59"/>
    </row>
    <row r="1540" spans="1:1">
      <c r="A1540" s="59"/>
    </row>
    <row r="1541" spans="1:1">
      <c r="A1541" s="59"/>
    </row>
    <row r="1542" spans="1:1">
      <c r="A1542" s="59"/>
    </row>
    <row r="1543" spans="1:1">
      <c r="A1543" s="59"/>
    </row>
    <row r="1544" spans="1:1">
      <c r="A1544" s="59"/>
    </row>
    <row r="1545" spans="1:1">
      <c r="A1545" s="59"/>
    </row>
    <row r="1546" spans="1:1">
      <c r="A1546" s="59"/>
    </row>
    <row r="1547" spans="1:1">
      <c r="A1547" s="59"/>
    </row>
    <row r="1548" spans="1:1">
      <c r="A1548" s="59"/>
    </row>
    <row r="1549" spans="1:1">
      <c r="A1549" s="59"/>
    </row>
    <row r="1550" spans="1:1">
      <c r="A1550" s="59"/>
    </row>
    <row r="1551" spans="1:1">
      <c r="A1551" s="59"/>
    </row>
    <row r="1552" spans="1:1">
      <c r="A1552" s="59"/>
    </row>
    <row r="1553" spans="1:1">
      <c r="A1553" s="59"/>
    </row>
    <row r="1554" spans="1:1">
      <c r="A1554" s="59"/>
    </row>
    <row r="1555" spans="1:1">
      <c r="A1555" s="59"/>
    </row>
    <row r="1556" spans="1:1">
      <c r="A1556" s="59"/>
    </row>
    <row r="1557" spans="1:1">
      <c r="A1557" s="59"/>
    </row>
    <row r="1558" spans="1:1">
      <c r="A1558" s="59"/>
    </row>
    <row r="1559" spans="1:1">
      <c r="A1559" s="59"/>
    </row>
    <row r="1560" spans="1:1">
      <c r="A1560" s="59"/>
    </row>
    <row r="1561" spans="1:1">
      <c r="A1561" s="59"/>
    </row>
    <row r="1562" spans="1:1">
      <c r="A1562" s="59"/>
    </row>
    <row r="1563" spans="1:1">
      <c r="A1563" s="59"/>
    </row>
    <row r="1564" spans="1:1">
      <c r="A1564" s="59"/>
    </row>
    <row r="1565" spans="1:1">
      <c r="A1565" s="59"/>
    </row>
    <row r="1566" spans="1:1">
      <c r="A1566" s="59"/>
    </row>
    <row r="1567" spans="1:1">
      <c r="A1567" s="59"/>
    </row>
    <row r="1568" spans="1:1">
      <c r="A1568" s="59"/>
    </row>
    <row r="1569" spans="1:1">
      <c r="A1569" s="59"/>
    </row>
    <row r="1570" spans="1:1">
      <c r="A1570" s="59"/>
    </row>
    <row r="1571" spans="1:1">
      <c r="A1571" s="59"/>
    </row>
    <row r="1572" spans="1:1">
      <c r="A1572" s="59"/>
    </row>
    <row r="1573" spans="1:1">
      <c r="A1573" s="59"/>
    </row>
    <row r="1574" spans="1:1">
      <c r="A1574" s="59"/>
    </row>
    <row r="1575" spans="1:1">
      <c r="A1575" s="59"/>
    </row>
    <row r="1576" spans="1:1">
      <c r="A1576" s="59"/>
    </row>
    <row r="1577" spans="1:1">
      <c r="A1577" s="59"/>
    </row>
    <row r="1578" spans="1:1">
      <c r="A1578" s="59"/>
    </row>
    <row r="1579" spans="1:1">
      <c r="A1579" s="59"/>
    </row>
    <row r="1580" spans="1:1">
      <c r="A1580" s="59"/>
    </row>
    <row r="1581" spans="1:1">
      <c r="A1581" s="59"/>
    </row>
    <row r="1582" spans="1:1">
      <c r="A1582" s="59"/>
    </row>
    <row r="1583" spans="1:1">
      <c r="A1583" s="59"/>
    </row>
    <row r="1584" spans="1:1">
      <c r="A1584" s="59"/>
    </row>
    <row r="1585" spans="1:1">
      <c r="A1585" s="59"/>
    </row>
    <row r="1586" spans="1:1">
      <c r="A1586" s="59"/>
    </row>
    <row r="1587" spans="1:1">
      <c r="A1587" s="59"/>
    </row>
    <row r="1588" spans="1:1">
      <c r="A1588" s="59"/>
    </row>
    <row r="1589" spans="1:1">
      <c r="A1589" s="59"/>
    </row>
    <row r="1590" spans="1:1">
      <c r="A1590" s="59"/>
    </row>
    <row r="1591" spans="1:1">
      <c r="A1591" s="59"/>
    </row>
    <row r="1592" spans="1:1">
      <c r="A1592" s="59"/>
    </row>
    <row r="1593" spans="1:1">
      <c r="A1593" s="59"/>
    </row>
    <row r="1594" spans="1:1">
      <c r="A1594" s="59"/>
    </row>
    <row r="1595" spans="1:1">
      <c r="A1595" s="59"/>
    </row>
    <row r="1596" spans="1:1">
      <c r="A1596" s="59"/>
    </row>
    <row r="1597" spans="1:1">
      <c r="A1597" s="59"/>
    </row>
    <row r="1598" spans="1:1">
      <c r="A1598" s="59"/>
    </row>
    <row r="1599" spans="1:1">
      <c r="A1599" s="59"/>
    </row>
    <row r="1600" spans="1:1">
      <c r="A1600" s="59"/>
    </row>
    <row r="1601" spans="1:1">
      <c r="A1601" s="59"/>
    </row>
    <row r="1602" spans="1:1">
      <c r="A1602" s="59"/>
    </row>
    <row r="1603" spans="1:1">
      <c r="A1603" s="59"/>
    </row>
    <row r="1604" spans="1:1">
      <c r="A1604" s="59"/>
    </row>
    <row r="1605" spans="1:1">
      <c r="A1605" s="59"/>
    </row>
    <row r="1606" spans="1:1">
      <c r="A1606" s="59"/>
    </row>
    <row r="1607" spans="1:1">
      <c r="A1607" s="59"/>
    </row>
    <row r="1608" spans="1:1">
      <c r="A1608" s="59"/>
    </row>
    <row r="1609" spans="1:1">
      <c r="A1609" s="59"/>
    </row>
    <row r="1610" spans="1:1">
      <c r="A1610" s="59"/>
    </row>
    <row r="1611" spans="1:1">
      <c r="A1611" s="59"/>
    </row>
    <row r="1612" spans="1:1">
      <c r="A1612" s="59"/>
    </row>
    <row r="1613" spans="1:1">
      <c r="A1613" s="59"/>
    </row>
    <row r="1614" spans="1:1">
      <c r="A1614" s="59"/>
    </row>
    <row r="1615" spans="1:1">
      <c r="A1615" s="59"/>
    </row>
    <row r="1616" spans="1:1">
      <c r="A1616" s="59"/>
    </row>
    <row r="1617" spans="1:1">
      <c r="A1617" s="59"/>
    </row>
    <row r="1618" spans="1:1">
      <c r="A1618" s="59"/>
    </row>
    <row r="1619" spans="1:1">
      <c r="A1619" s="59"/>
    </row>
    <row r="1620" spans="1:1">
      <c r="A1620" s="59"/>
    </row>
    <row r="1621" spans="1:1">
      <c r="A1621" s="59"/>
    </row>
    <row r="1622" spans="1:1">
      <c r="A1622" s="59"/>
    </row>
    <row r="1623" spans="1:1">
      <c r="A1623" s="59"/>
    </row>
    <row r="1624" spans="1:1">
      <c r="A1624" s="59"/>
    </row>
    <row r="1625" spans="1:1">
      <c r="A1625" s="59"/>
    </row>
    <row r="1626" spans="1:1">
      <c r="A1626" s="59"/>
    </row>
    <row r="1627" spans="1:1">
      <c r="A1627" s="59"/>
    </row>
    <row r="1628" spans="1:1">
      <c r="A1628" s="59"/>
    </row>
    <row r="1629" spans="1:1">
      <c r="A1629" s="59"/>
    </row>
    <row r="1630" spans="1:1">
      <c r="A1630" s="59"/>
    </row>
    <row r="1631" spans="1:1">
      <c r="A1631" s="59"/>
    </row>
    <row r="1632" spans="1:1">
      <c r="A1632" s="59"/>
    </row>
    <row r="1633" spans="1:1">
      <c r="A1633" s="59"/>
    </row>
    <row r="1634" spans="1:1">
      <c r="A1634" s="59"/>
    </row>
    <row r="1635" spans="1:1">
      <c r="A1635" s="59"/>
    </row>
    <row r="1636" spans="1:1">
      <c r="A1636" s="59"/>
    </row>
    <row r="1637" spans="1:1">
      <c r="A1637" s="59"/>
    </row>
    <row r="1638" spans="1:1">
      <c r="A1638" s="59"/>
    </row>
    <row r="1639" spans="1:1">
      <c r="A1639" s="59"/>
    </row>
    <row r="1640" spans="1:1">
      <c r="A1640" s="59"/>
    </row>
    <row r="1641" spans="1:1">
      <c r="A1641" s="59"/>
    </row>
    <row r="1642" spans="1:1">
      <c r="A1642" s="59"/>
    </row>
    <row r="1643" spans="1:1">
      <c r="A1643" s="59"/>
    </row>
    <row r="1644" spans="1:1">
      <c r="A1644" s="59"/>
    </row>
    <row r="1645" spans="1:1">
      <c r="A1645" s="59"/>
    </row>
    <row r="1646" spans="1:1">
      <c r="A1646" s="59"/>
    </row>
    <row r="1647" spans="1:1">
      <c r="A1647" s="59"/>
    </row>
    <row r="1648" spans="1:1">
      <c r="A1648" s="59"/>
    </row>
    <row r="1649" spans="1:1">
      <c r="A1649" s="59"/>
    </row>
    <row r="1650" spans="1:1">
      <c r="A1650" s="59"/>
    </row>
    <row r="1651" spans="1:1">
      <c r="A1651" s="59"/>
    </row>
    <row r="1652" spans="1:1">
      <c r="A1652" s="59"/>
    </row>
    <row r="1653" spans="1:1">
      <c r="A1653" s="59"/>
    </row>
    <row r="1654" spans="1:1">
      <c r="A1654" s="59"/>
    </row>
    <row r="1655" spans="1:1">
      <c r="A1655" s="59"/>
    </row>
    <row r="1656" spans="1:1">
      <c r="A1656" s="59"/>
    </row>
    <row r="1657" spans="1:1">
      <c r="A1657" s="59"/>
    </row>
    <row r="1658" spans="1:1">
      <c r="A1658" s="59"/>
    </row>
    <row r="1659" spans="1:1">
      <c r="A1659" s="59"/>
    </row>
    <row r="1660" spans="1:1">
      <c r="A1660" s="59"/>
    </row>
    <row r="1661" spans="1:1">
      <c r="A1661" s="59"/>
    </row>
    <row r="1662" spans="1:1">
      <c r="A1662" s="59"/>
    </row>
    <row r="1663" spans="1:1">
      <c r="A1663" s="59"/>
    </row>
    <row r="1664" spans="1:1">
      <c r="A1664" s="59"/>
    </row>
    <row r="1665" spans="1:1">
      <c r="A1665" s="59"/>
    </row>
    <row r="1666" spans="1:1">
      <c r="A1666" s="59"/>
    </row>
    <row r="1667" spans="1:1">
      <c r="A1667" s="59"/>
    </row>
    <row r="1668" spans="1:1">
      <c r="A1668" s="59"/>
    </row>
    <row r="1669" spans="1:1">
      <c r="A1669" s="59"/>
    </row>
    <row r="1670" spans="1:1">
      <c r="A1670" s="59"/>
    </row>
    <row r="1671" spans="1:1">
      <c r="A1671" s="59"/>
    </row>
    <row r="1672" spans="1:1">
      <c r="A1672" s="59"/>
    </row>
    <row r="1673" spans="1:1">
      <c r="A1673" s="59"/>
    </row>
    <row r="1674" spans="1:1">
      <c r="A1674" s="59"/>
    </row>
    <row r="1675" spans="1:1">
      <c r="A1675" s="59"/>
    </row>
    <row r="1676" spans="1:1">
      <c r="A1676" s="59"/>
    </row>
    <row r="1677" spans="1:1">
      <c r="A1677" s="59"/>
    </row>
    <row r="1678" spans="1:1">
      <c r="A1678" s="59"/>
    </row>
    <row r="1679" spans="1:1">
      <c r="A1679" s="59"/>
    </row>
    <row r="1680" spans="1:1">
      <c r="A1680" s="59"/>
    </row>
    <row r="1681" spans="1:1">
      <c r="A1681" s="59"/>
    </row>
    <row r="1682" spans="1:1">
      <c r="A1682" s="59"/>
    </row>
    <row r="1683" spans="1:1">
      <c r="A1683" s="59"/>
    </row>
    <row r="1684" spans="1:1">
      <c r="A1684" s="59"/>
    </row>
    <row r="1685" spans="1:1">
      <c r="A1685" s="59"/>
    </row>
    <row r="1686" spans="1:1">
      <c r="A1686" s="59"/>
    </row>
    <row r="1687" spans="1:1">
      <c r="A1687" s="59"/>
    </row>
    <row r="1688" spans="1:1">
      <c r="A1688" s="59"/>
    </row>
    <row r="1689" spans="1:1">
      <c r="A1689" s="59"/>
    </row>
    <row r="1690" spans="1:1">
      <c r="A1690" s="59"/>
    </row>
    <row r="1691" spans="1:1">
      <c r="A1691" s="59"/>
    </row>
    <row r="1692" spans="1:1">
      <c r="A1692" s="59"/>
    </row>
    <row r="1693" spans="1:1">
      <c r="A1693" s="59"/>
    </row>
    <row r="1694" spans="1:1">
      <c r="A1694" s="59"/>
    </row>
    <row r="1695" spans="1:1">
      <c r="A1695" s="59"/>
    </row>
    <row r="1696" spans="1:1">
      <c r="A1696" s="59"/>
    </row>
    <row r="1697" spans="1:1">
      <c r="A1697" s="59"/>
    </row>
    <row r="1698" spans="1:1">
      <c r="A1698" s="59"/>
    </row>
    <row r="1699" spans="1:1">
      <c r="A1699" s="59"/>
    </row>
    <row r="1700" spans="1:1">
      <c r="A1700" s="59"/>
    </row>
    <row r="1701" spans="1:1">
      <c r="A1701" s="59"/>
    </row>
    <row r="1702" spans="1:1">
      <c r="A1702" s="59"/>
    </row>
    <row r="1703" spans="1:1">
      <c r="A1703" s="59"/>
    </row>
    <row r="1704" spans="1:1">
      <c r="A1704" s="59"/>
    </row>
    <row r="1705" spans="1:1">
      <c r="A1705" s="59"/>
    </row>
    <row r="1706" spans="1:1">
      <c r="A1706" s="59"/>
    </row>
    <row r="1707" spans="1:1">
      <c r="A1707" s="59"/>
    </row>
    <row r="1708" spans="1:1">
      <c r="A1708" s="59"/>
    </row>
    <row r="1709" spans="1:1">
      <c r="A1709" s="59"/>
    </row>
    <row r="1710" spans="1:1">
      <c r="A1710" s="59"/>
    </row>
    <row r="1711" spans="1:1">
      <c r="A1711" s="59"/>
    </row>
    <row r="1712" spans="1:1">
      <c r="A1712" s="59"/>
    </row>
    <row r="1713" spans="1:1">
      <c r="A1713" s="59"/>
    </row>
    <row r="1714" spans="1:1">
      <c r="A1714" s="59"/>
    </row>
    <row r="1715" spans="1:1">
      <c r="A1715" s="59"/>
    </row>
    <row r="1716" spans="1:1">
      <c r="A1716" s="59"/>
    </row>
    <row r="1717" spans="1:1">
      <c r="A1717" s="59"/>
    </row>
    <row r="1718" spans="1:1">
      <c r="A1718" s="59"/>
    </row>
    <row r="1719" spans="1:1">
      <c r="A1719" s="59"/>
    </row>
    <row r="1720" spans="1:1">
      <c r="A1720" s="59"/>
    </row>
    <row r="1721" spans="1:1">
      <c r="A1721" s="59"/>
    </row>
    <row r="1722" spans="1:1">
      <c r="A1722" s="59"/>
    </row>
    <row r="1723" spans="1:1">
      <c r="A1723" s="59"/>
    </row>
    <row r="1724" spans="1:1">
      <c r="A1724" s="59"/>
    </row>
    <row r="1725" spans="1:1">
      <c r="A1725" s="59"/>
    </row>
    <row r="1726" spans="1:1">
      <c r="A1726" s="59"/>
    </row>
    <row r="1727" spans="1:1">
      <c r="A1727" s="59"/>
    </row>
    <row r="1728" spans="1:1">
      <c r="A1728" s="59"/>
    </row>
    <row r="1729" spans="1:1">
      <c r="A1729" s="59"/>
    </row>
    <row r="1730" spans="1:1">
      <c r="A1730" s="59"/>
    </row>
    <row r="1731" spans="1:1">
      <c r="A1731" s="59"/>
    </row>
    <row r="1732" spans="1:1">
      <c r="A1732" s="59"/>
    </row>
    <row r="1733" spans="1:1">
      <c r="A1733" s="59"/>
    </row>
    <row r="1734" spans="1:1">
      <c r="A1734" s="59"/>
    </row>
    <row r="1735" spans="1:1">
      <c r="A1735" s="59"/>
    </row>
    <row r="1736" spans="1:1">
      <c r="A1736" s="59"/>
    </row>
    <row r="1737" spans="1:1">
      <c r="A1737" s="59"/>
    </row>
    <row r="1738" spans="1:1">
      <c r="A1738" s="59"/>
    </row>
    <row r="1739" spans="1:1">
      <c r="A1739" s="59"/>
    </row>
    <row r="1740" spans="1:1">
      <c r="A1740" s="59"/>
    </row>
    <row r="1741" spans="1:1">
      <c r="A1741" s="59"/>
    </row>
    <row r="1742" spans="1:1">
      <c r="A1742" s="59"/>
    </row>
    <row r="1743" spans="1:1">
      <c r="A1743" s="59"/>
    </row>
    <row r="1744" spans="1:1">
      <c r="A1744" s="59"/>
    </row>
    <row r="1745" spans="1:1">
      <c r="A1745" s="59"/>
    </row>
    <row r="1746" spans="1:1">
      <c r="A1746" s="59"/>
    </row>
    <row r="1747" spans="1:1">
      <c r="A1747" s="59"/>
    </row>
    <row r="1748" spans="1:1">
      <c r="A1748" s="59"/>
    </row>
    <row r="1749" spans="1:1">
      <c r="A1749" s="59"/>
    </row>
    <row r="1750" spans="1:1">
      <c r="A1750" s="59"/>
    </row>
    <row r="1751" spans="1:1">
      <c r="A1751" s="59"/>
    </row>
    <row r="1752" spans="1:1">
      <c r="A1752" s="59"/>
    </row>
    <row r="1753" spans="1:1">
      <c r="A1753" s="59"/>
    </row>
    <row r="1754" spans="1:1">
      <c r="A1754" s="59"/>
    </row>
    <row r="1755" spans="1:1">
      <c r="A1755" s="59"/>
    </row>
    <row r="1756" spans="1:1">
      <c r="A1756" s="59"/>
    </row>
    <row r="1757" spans="1:1">
      <c r="A1757" s="59"/>
    </row>
    <row r="1758" spans="1:1">
      <c r="A1758" s="59"/>
    </row>
    <row r="1759" spans="1:1">
      <c r="A1759" s="59"/>
    </row>
    <row r="1760" spans="1:1">
      <c r="A1760" s="59"/>
    </row>
    <row r="1761" spans="1:1">
      <c r="A1761" s="59"/>
    </row>
    <row r="1762" spans="1:1">
      <c r="A1762" s="59"/>
    </row>
    <row r="1763" spans="1:1">
      <c r="A1763" s="59"/>
    </row>
    <row r="1764" spans="1:1">
      <c r="A1764" s="59"/>
    </row>
    <row r="1765" spans="1:1">
      <c r="A1765" s="59"/>
    </row>
    <row r="1766" spans="1:1">
      <c r="A1766" s="59"/>
    </row>
    <row r="1767" spans="1:1">
      <c r="A1767" s="59"/>
    </row>
    <row r="1768" spans="1:1">
      <c r="A1768" s="59"/>
    </row>
    <row r="1769" spans="1:1">
      <c r="A1769" s="59"/>
    </row>
    <row r="1770" spans="1:1">
      <c r="A1770" s="59"/>
    </row>
    <row r="1771" spans="1:1">
      <c r="A1771" s="59"/>
    </row>
    <row r="1772" spans="1:1">
      <c r="A1772" s="59"/>
    </row>
    <row r="1773" spans="1:1">
      <c r="A1773" s="59"/>
    </row>
    <row r="1774" spans="1:1">
      <c r="A1774" s="59"/>
    </row>
    <row r="1775" spans="1:1">
      <c r="A1775" s="59"/>
    </row>
    <row r="1776" spans="1:1">
      <c r="A1776" s="59"/>
    </row>
    <row r="1777" spans="1:1">
      <c r="A1777" s="59"/>
    </row>
    <row r="1778" spans="1:1">
      <c r="A1778" s="59"/>
    </row>
    <row r="1779" spans="1:1">
      <c r="A1779" s="59"/>
    </row>
    <row r="1780" spans="1:1">
      <c r="A1780" s="59"/>
    </row>
    <row r="1781" spans="1:1">
      <c r="A1781" s="59"/>
    </row>
    <row r="1782" spans="1:1">
      <c r="A1782" s="59"/>
    </row>
    <row r="1783" spans="1:1">
      <c r="A1783" s="59"/>
    </row>
    <row r="1784" spans="1:1">
      <c r="A1784" s="59"/>
    </row>
    <row r="1785" spans="1:1">
      <c r="A1785" s="59"/>
    </row>
    <row r="1786" spans="1:1">
      <c r="A1786" s="59"/>
    </row>
    <row r="1787" spans="1:1">
      <c r="A1787" s="59"/>
    </row>
    <row r="1788" spans="1:1">
      <c r="A1788" s="59"/>
    </row>
    <row r="1789" spans="1:1">
      <c r="A1789" s="59"/>
    </row>
    <row r="1790" spans="1:1">
      <c r="A1790" s="59"/>
    </row>
    <row r="1791" spans="1:1">
      <c r="A1791" s="59"/>
    </row>
    <row r="1792" spans="1:1">
      <c r="A1792" s="59"/>
    </row>
    <row r="1793" spans="1:1">
      <c r="A1793" s="59"/>
    </row>
    <row r="1794" spans="1:1">
      <c r="A1794" s="59"/>
    </row>
    <row r="1795" spans="1:1">
      <c r="A1795" s="59"/>
    </row>
    <row r="1796" spans="1:1">
      <c r="A1796" s="59"/>
    </row>
    <row r="1797" spans="1:1">
      <c r="A1797" s="59"/>
    </row>
    <row r="1798" spans="1:1">
      <c r="A1798" s="59"/>
    </row>
    <row r="1799" spans="1:1">
      <c r="A1799" s="59"/>
    </row>
    <row r="1800" spans="1:1">
      <c r="A1800" s="59"/>
    </row>
    <row r="1801" spans="1:1">
      <c r="A1801" s="59"/>
    </row>
    <row r="1802" spans="1:1">
      <c r="A1802" s="59"/>
    </row>
    <row r="1803" spans="1:1">
      <c r="A1803" s="59"/>
    </row>
    <row r="1804" spans="1:1">
      <c r="A1804" s="59"/>
    </row>
    <row r="1805" spans="1:1">
      <c r="A1805" s="59"/>
    </row>
    <row r="1806" spans="1:1">
      <c r="A1806" s="59"/>
    </row>
    <row r="1807" spans="1:1">
      <c r="A1807" s="59"/>
    </row>
    <row r="1808" spans="1:1">
      <c r="A1808" s="59"/>
    </row>
    <row r="1809" spans="1:1">
      <c r="A1809" s="59"/>
    </row>
    <row r="1810" spans="1:1">
      <c r="A1810" s="59"/>
    </row>
    <row r="1811" spans="1:1">
      <c r="A1811" s="59"/>
    </row>
    <row r="1812" spans="1:1">
      <c r="A1812" s="59"/>
    </row>
    <row r="1813" spans="1:1">
      <c r="A1813" s="59"/>
    </row>
    <row r="1814" spans="1:1">
      <c r="A1814" s="59"/>
    </row>
    <row r="1815" spans="1:1">
      <c r="A1815" s="59"/>
    </row>
    <row r="1816" spans="1:1">
      <c r="A1816" s="59"/>
    </row>
    <row r="1817" spans="1:1">
      <c r="A1817" s="59"/>
    </row>
    <row r="1818" spans="1:1">
      <c r="A1818" s="59"/>
    </row>
    <row r="1819" spans="1:1">
      <c r="A1819" s="59"/>
    </row>
    <row r="1820" spans="1:1">
      <c r="A1820" s="59"/>
    </row>
    <row r="1821" spans="1:1">
      <c r="A1821" s="59"/>
    </row>
    <row r="1822" spans="1:1">
      <c r="A1822" s="59"/>
    </row>
    <row r="1823" spans="1:1">
      <c r="A1823" s="59"/>
    </row>
    <row r="1824" spans="1:1">
      <c r="A1824" s="59"/>
    </row>
    <row r="1825" spans="1:1">
      <c r="A1825" s="59"/>
    </row>
    <row r="1826" spans="1:1">
      <c r="A1826" s="59"/>
    </row>
    <row r="1827" spans="1:1">
      <c r="A1827" s="59"/>
    </row>
    <row r="1828" spans="1:1">
      <c r="A1828" s="59"/>
    </row>
    <row r="1829" spans="1:1">
      <c r="A1829" s="59"/>
    </row>
    <row r="1830" spans="1:1">
      <c r="A1830" s="59"/>
    </row>
    <row r="1831" spans="1:1">
      <c r="A1831" s="59"/>
    </row>
    <row r="1832" spans="1:1">
      <c r="A1832" s="59"/>
    </row>
    <row r="1833" spans="1:1">
      <c r="A1833" s="59"/>
    </row>
    <row r="1834" spans="1:1">
      <c r="A1834" s="59"/>
    </row>
    <row r="1835" spans="1:1">
      <c r="A1835" s="59"/>
    </row>
    <row r="1836" spans="1:1">
      <c r="A1836" s="59"/>
    </row>
    <row r="1837" spans="1:1">
      <c r="A1837" s="59"/>
    </row>
    <row r="1838" spans="1:1">
      <c r="A1838" s="59"/>
    </row>
    <row r="1839" spans="1:1">
      <c r="A1839" s="59"/>
    </row>
    <row r="1840" spans="1:1">
      <c r="A1840" s="59"/>
    </row>
    <row r="1841" spans="1:1">
      <c r="A1841" s="59"/>
    </row>
    <row r="1842" spans="1:1">
      <c r="A1842" s="59"/>
    </row>
    <row r="1843" spans="1:1">
      <c r="A1843" s="59"/>
    </row>
    <row r="1844" spans="1:1">
      <c r="A1844" s="59"/>
    </row>
    <row r="1845" spans="1:1">
      <c r="A1845" s="59"/>
    </row>
    <row r="1846" spans="1:1">
      <c r="A1846" s="59"/>
    </row>
    <row r="1847" spans="1:1">
      <c r="A1847" s="59"/>
    </row>
    <row r="1848" spans="1:1">
      <c r="A1848" s="59"/>
    </row>
    <row r="1849" spans="1:1">
      <c r="A1849" s="59"/>
    </row>
    <row r="1850" spans="1:1">
      <c r="A1850" s="59"/>
    </row>
    <row r="1851" spans="1:1">
      <c r="A1851" s="59"/>
    </row>
    <row r="1852" spans="1:1">
      <c r="A1852" s="59"/>
    </row>
    <row r="1853" spans="1:1">
      <c r="A1853" s="59"/>
    </row>
    <row r="1854" spans="1:1">
      <c r="A1854" s="59"/>
    </row>
    <row r="1855" spans="1:1">
      <c r="A1855" s="59"/>
    </row>
    <row r="1856" spans="1:1">
      <c r="A1856" s="59"/>
    </row>
    <row r="1857" spans="1:1">
      <c r="A1857" s="59"/>
    </row>
    <row r="1858" spans="1:1">
      <c r="A1858" s="59"/>
    </row>
    <row r="1859" spans="1:1">
      <c r="A1859" s="59"/>
    </row>
    <row r="1860" spans="1:1">
      <c r="A1860" s="59"/>
    </row>
    <row r="1861" spans="1:1">
      <c r="A1861" s="59"/>
    </row>
    <row r="1862" spans="1:1">
      <c r="A1862" s="59"/>
    </row>
    <row r="1863" spans="1:1">
      <c r="A1863" s="59"/>
    </row>
    <row r="1864" spans="1:1">
      <c r="A1864" s="59"/>
    </row>
    <row r="1865" spans="1:1">
      <c r="A1865" s="59"/>
    </row>
    <row r="1866" spans="1:1">
      <c r="A1866" s="59"/>
    </row>
    <row r="1867" spans="1:1">
      <c r="A1867" s="59"/>
    </row>
    <row r="1868" spans="1:1">
      <c r="A1868" s="59"/>
    </row>
    <row r="1869" spans="1:1">
      <c r="A1869" s="59"/>
    </row>
    <row r="1870" spans="1:1">
      <c r="A1870" s="59"/>
    </row>
    <row r="1871" spans="1:1">
      <c r="A1871" s="59"/>
    </row>
    <row r="1872" spans="1:1">
      <c r="A1872" s="59"/>
    </row>
    <row r="1873" spans="1:1">
      <c r="A1873" s="59"/>
    </row>
    <row r="1874" spans="1:1">
      <c r="A1874" s="59"/>
    </row>
    <row r="1875" spans="1:1">
      <c r="A1875" s="59"/>
    </row>
    <row r="1876" spans="1:1">
      <c r="A1876" s="59"/>
    </row>
    <row r="1877" spans="1:1">
      <c r="A1877" s="59"/>
    </row>
    <row r="1878" spans="1:1">
      <c r="A1878" s="59"/>
    </row>
    <row r="1879" spans="1:1">
      <c r="A1879" s="59"/>
    </row>
    <row r="1880" spans="1:1">
      <c r="A1880" s="59"/>
    </row>
    <row r="1881" spans="1:1">
      <c r="A1881" s="59"/>
    </row>
    <row r="1882" spans="1:1">
      <c r="A1882" s="59"/>
    </row>
    <row r="1883" spans="1:1">
      <c r="A1883" s="59"/>
    </row>
    <row r="1884" spans="1:1">
      <c r="A1884" s="59"/>
    </row>
    <row r="1885" spans="1:1">
      <c r="A1885" s="59"/>
    </row>
    <row r="1886" spans="1:1">
      <c r="A1886" s="59"/>
    </row>
    <row r="1887" spans="1:1">
      <c r="A1887" s="59"/>
    </row>
    <row r="1888" spans="1:1">
      <c r="A1888" s="59"/>
    </row>
    <row r="1889" spans="1:1">
      <c r="A1889" s="59"/>
    </row>
    <row r="1890" spans="1:1">
      <c r="A1890" s="59"/>
    </row>
    <row r="1891" spans="1:1">
      <c r="A1891" s="59"/>
    </row>
    <row r="1892" spans="1:1">
      <c r="A1892" s="59"/>
    </row>
    <row r="1893" spans="1:1">
      <c r="A1893" s="59"/>
    </row>
    <row r="1894" spans="1:1">
      <c r="A1894" s="59"/>
    </row>
    <row r="1895" spans="1:1">
      <c r="A1895" s="59"/>
    </row>
    <row r="1896" spans="1:1">
      <c r="A1896" s="59"/>
    </row>
    <row r="1897" spans="1:1">
      <c r="A1897" s="59"/>
    </row>
    <row r="1898" spans="1:1">
      <c r="A1898" s="59"/>
    </row>
    <row r="1899" spans="1:1">
      <c r="A1899" s="59"/>
    </row>
    <row r="1900" spans="1:1">
      <c r="A1900" s="59"/>
    </row>
    <row r="1901" spans="1:1">
      <c r="A1901" s="59"/>
    </row>
    <row r="1902" spans="1:1">
      <c r="A1902" s="59"/>
    </row>
    <row r="1903" spans="1:1">
      <c r="A1903" s="59"/>
    </row>
    <row r="1904" spans="1:1">
      <c r="A1904" s="59"/>
    </row>
    <row r="1905" spans="1:1">
      <c r="A1905" s="59"/>
    </row>
    <row r="1906" spans="1:1">
      <c r="A1906" s="59"/>
    </row>
    <row r="1907" spans="1:1">
      <c r="A1907" s="59"/>
    </row>
    <row r="1908" spans="1:1">
      <c r="A1908" s="59"/>
    </row>
    <row r="1909" spans="1:1">
      <c r="A1909" s="59"/>
    </row>
    <row r="1910" spans="1:1">
      <c r="A1910" s="59"/>
    </row>
    <row r="1911" spans="1:1">
      <c r="A1911" s="59"/>
    </row>
    <row r="1912" spans="1:1">
      <c r="A1912" s="59"/>
    </row>
    <row r="1913" spans="1:1">
      <c r="A1913" s="59"/>
    </row>
    <row r="1914" spans="1:1">
      <c r="A1914" s="59"/>
    </row>
    <row r="1915" spans="1:1">
      <c r="A1915" s="59"/>
    </row>
    <row r="1916" spans="1:1">
      <c r="A1916" s="59"/>
    </row>
    <row r="1917" spans="1:1">
      <c r="A1917" s="59"/>
    </row>
    <row r="1918" spans="1:1">
      <c r="A1918" s="59"/>
    </row>
    <row r="1919" spans="1:1">
      <c r="A1919" s="59"/>
    </row>
    <row r="1920" spans="1:1">
      <c r="A1920" s="59"/>
    </row>
    <row r="1921" spans="1:1">
      <c r="A1921" s="59"/>
    </row>
    <row r="1922" spans="1:1">
      <c r="A1922" s="59"/>
    </row>
    <row r="1923" spans="1:1">
      <c r="A1923" s="59"/>
    </row>
    <row r="1924" spans="1:1">
      <c r="A1924" s="59"/>
    </row>
    <row r="1925" spans="1:1">
      <c r="A1925" s="59"/>
    </row>
    <row r="1926" spans="1:1">
      <c r="A1926" s="59"/>
    </row>
    <row r="1927" spans="1:1">
      <c r="A1927" s="59"/>
    </row>
    <row r="1928" spans="1:1">
      <c r="A1928" s="59"/>
    </row>
    <row r="1929" spans="1:1">
      <c r="A1929" s="59"/>
    </row>
    <row r="1930" spans="1:1">
      <c r="A1930" s="59"/>
    </row>
    <row r="1931" spans="1:1">
      <c r="A1931" s="59"/>
    </row>
    <row r="1932" spans="1:1">
      <c r="A1932" s="59"/>
    </row>
    <row r="1933" spans="1:1">
      <c r="A1933" s="59"/>
    </row>
    <row r="1934" spans="1:1">
      <c r="A1934" s="59"/>
    </row>
    <row r="1935" spans="1:1">
      <c r="A1935" s="59"/>
    </row>
    <row r="1936" spans="1:1">
      <c r="A1936" s="59"/>
    </row>
    <row r="1937" spans="1:1">
      <c r="A1937" s="59"/>
    </row>
    <row r="1938" spans="1:1">
      <c r="A1938" s="59"/>
    </row>
    <row r="1939" spans="1:1">
      <c r="A1939" s="59"/>
    </row>
    <row r="1940" spans="1:1">
      <c r="A1940" s="59"/>
    </row>
    <row r="1941" spans="1:1">
      <c r="A1941" s="59"/>
    </row>
    <row r="1942" spans="1:1">
      <c r="A1942" s="59"/>
    </row>
    <row r="1943" spans="1:1">
      <c r="A1943" s="59"/>
    </row>
    <row r="1944" spans="1:1">
      <c r="A1944" s="59"/>
    </row>
    <row r="1945" spans="1:1">
      <c r="A1945" s="59"/>
    </row>
    <row r="1946" spans="1:1">
      <c r="A1946" s="59"/>
    </row>
    <row r="1947" spans="1:1">
      <c r="A1947" s="59"/>
    </row>
    <row r="1948" spans="1:1">
      <c r="A1948" s="59"/>
    </row>
    <row r="1949" spans="1:1">
      <c r="A1949" s="59"/>
    </row>
    <row r="1950" spans="1:1">
      <c r="A1950" s="59"/>
    </row>
    <row r="1951" spans="1:1">
      <c r="A1951" s="59"/>
    </row>
    <row r="1952" spans="1:1">
      <c r="A1952" s="59"/>
    </row>
    <row r="1953" spans="1:1">
      <c r="A1953" s="59"/>
    </row>
    <row r="1954" spans="1:1">
      <c r="A1954" s="59"/>
    </row>
    <row r="1955" spans="1:1">
      <c r="A1955" s="59"/>
    </row>
    <row r="1956" spans="1:1">
      <c r="A1956" s="59"/>
    </row>
    <row r="1957" spans="1:1">
      <c r="A1957" s="59"/>
    </row>
    <row r="1958" spans="1:1">
      <c r="A1958" s="59"/>
    </row>
    <row r="1959" spans="1:1">
      <c r="A1959" s="59"/>
    </row>
    <row r="1960" spans="1:1">
      <c r="A1960" s="59"/>
    </row>
    <row r="1961" spans="1:1">
      <c r="A1961" s="59"/>
    </row>
    <row r="1962" spans="1:1">
      <c r="A1962" s="59"/>
    </row>
    <row r="1963" spans="1:1">
      <c r="A1963" s="59"/>
    </row>
    <row r="1964" spans="1:1">
      <c r="A1964" s="59"/>
    </row>
    <row r="1965" spans="1:1">
      <c r="A1965" s="59"/>
    </row>
    <row r="1966" spans="1:1">
      <c r="A1966" s="59"/>
    </row>
    <row r="1967" spans="1:1">
      <c r="A1967" s="59"/>
    </row>
    <row r="1968" spans="1:1">
      <c r="A1968" s="59"/>
    </row>
    <row r="1969" spans="1:1">
      <c r="A1969" s="59"/>
    </row>
    <row r="1970" spans="1:1">
      <c r="A1970" s="59"/>
    </row>
    <row r="1971" spans="1:1">
      <c r="A1971" s="59"/>
    </row>
    <row r="1972" spans="1:1">
      <c r="A1972" s="59"/>
    </row>
    <row r="1973" spans="1:1">
      <c r="A1973" s="59"/>
    </row>
    <row r="1974" spans="1:1">
      <c r="A1974" s="59"/>
    </row>
    <row r="1975" spans="1:1">
      <c r="A1975" s="59"/>
    </row>
    <row r="1976" spans="1:1">
      <c r="A1976" s="59"/>
    </row>
    <row r="1977" spans="1:1">
      <c r="A1977" s="59"/>
    </row>
    <row r="1978" spans="1:1">
      <c r="A1978" s="59"/>
    </row>
    <row r="1979" spans="1:1">
      <c r="A1979" s="59"/>
    </row>
    <row r="1980" spans="1:1">
      <c r="A1980" s="59"/>
    </row>
    <row r="1981" spans="1:1">
      <c r="A1981" s="59"/>
    </row>
    <row r="1982" spans="1:1">
      <c r="A1982" s="59"/>
    </row>
    <row r="1983" spans="1:1">
      <c r="A1983" s="59"/>
    </row>
    <row r="1984" spans="1:1">
      <c r="A1984" s="59"/>
    </row>
    <row r="1985" spans="1:1">
      <c r="A1985" s="59"/>
    </row>
    <row r="1986" spans="1:1">
      <c r="A1986" s="59"/>
    </row>
    <row r="1987" spans="1:1">
      <c r="A1987" s="59"/>
    </row>
    <row r="1988" spans="1:1">
      <c r="A1988" s="59"/>
    </row>
    <row r="1989" spans="1:1">
      <c r="A1989" s="59"/>
    </row>
    <row r="1990" spans="1:1">
      <c r="A1990" s="59"/>
    </row>
    <row r="1991" spans="1:1">
      <c r="A1991" s="59"/>
    </row>
    <row r="1992" spans="1:1">
      <c r="A1992" s="59"/>
    </row>
    <row r="1993" spans="1:1">
      <c r="A1993" s="59"/>
    </row>
    <row r="1994" spans="1:1">
      <c r="A1994" s="59"/>
    </row>
    <row r="1995" spans="1:1">
      <c r="A1995" s="59"/>
    </row>
    <row r="1996" spans="1:1">
      <c r="A1996" s="59"/>
    </row>
    <row r="1997" spans="1:1">
      <c r="A1997" s="59"/>
    </row>
    <row r="1998" spans="1:1">
      <c r="A1998" s="59"/>
    </row>
    <row r="1999" spans="1:1">
      <c r="A1999" s="59"/>
    </row>
    <row r="2000" spans="1:1">
      <c r="A2000" s="59"/>
    </row>
    <row r="2001" spans="1:1">
      <c r="A2001" s="59"/>
    </row>
    <row r="2002" spans="1:1">
      <c r="A2002" s="59"/>
    </row>
    <row r="2003" spans="1:1">
      <c r="A2003" s="59"/>
    </row>
    <row r="2004" spans="1:1">
      <c r="A2004" s="59"/>
    </row>
    <row r="2005" spans="1:1">
      <c r="A2005" s="59"/>
    </row>
    <row r="2006" spans="1:1">
      <c r="A2006" s="59"/>
    </row>
    <row r="2007" spans="1:1">
      <c r="A2007" s="59"/>
    </row>
    <row r="2008" spans="1:1">
      <c r="A2008" s="59"/>
    </row>
    <row r="2009" spans="1:1">
      <c r="A2009" s="59"/>
    </row>
    <row r="2010" spans="1:1">
      <c r="A2010" s="59"/>
    </row>
    <row r="2011" spans="1:1">
      <c r="A2011" s="59"/>
    </row>
    <row r="2012" spans="1:1">
      <c r="A2012" s="59"/>
    </row>
    <row r="2013" spans="1:1">
      <c r="A2013" s="59"/>
    </row>
    <row r="2014" spans="1:1">
      <c r="A2014" s="59"/>
    </row>
    <row r="2015" spans="1:1">
      <c r="A2015" s="59"/>
    </row>
    <row r="2016" spans="1:1">
      <c r="A2016" s="59"/>
    </row>
    <row r="2017" spans="1:1">
      <c r="A2017" s="59"/>
    </row>
    <row r="2018" spans="1:1">
      <c r="A2018" s="59"/>
    </row>
    <row r="2019" spans="1:1">
      <c r="A2019" s="59"/>
    </row>
    <row r="2020" spans="1:1">
      <c r="A2020" s="59"/>
    </row>
    <row r="2021" spans="1:1">
      <c r="A2021" s="59"/>
    </row>
    <row r="2022" spans="1:1">
      <c r="A2022" s="59"/>
    </row>
    <row r="2023" spans="1:1">
      <c r="A2023" s="59"/>
    </row>
    <row r="2024" spans="1:1">
      <c r="A2024" s="59"/>
    </row>
    <row r="2025" spans="1:1">
      <c r="A2025" s="59"/>
    </row>
    <row r="2026" spans="1:1">
      <c r="A2026" s="59"/>
    </row>
    <row r="2027" spans="1:1">
      <c r="A2027" s="59"/>
    </row>
    <row r="2028" spans="1:1">
      <c r="A2028" s="59"/>
    </row>
    <row r="2029" spans="1:1">
      <c r="A2029" s="59"/>
    </row>
    <row r="2030" spans="1:1">
      <c r="A2030" s="59"/>
    </row>
    <row r="2031" spans="1:1">
      <c r="A2031" s="59"/>
    </row>
    <row r="2032" spans="1:1">
      <c r="A2032" s="59"/>
    </row>
    <row r="2033" spans="1:1">
      <c r="A2033" s="59"/>
    </row>
    <row r="2034" spans="1:1">
      <c r="A2034" s="59"/>
    </row>
    <row r="2035" spans="1:1">
      <c r="A2035" s="59"/>
    </row>
    <row r="2036" spans="1:1">
      <c r="A2036" s="59"/>
    </row>
    <row r="2037" spans="1:1">
      <c r="A2037" s="59"/>
    </row>
    <row r="2038" spans="1:1">
      <c r="A2038" s="59"/>
    </row>
    <row r="2039" spans="1:1">
      <c r="A2039" s="59"/>
    </row>
    <row r="2040" spans="1:1">
      <c r="A2040" s="59"/>
    </row>
    <row r="2041" spans="1:1">
      <c r="A2041" s="59"/>
    </row>
    <row r="2042" spans="1:1">
      <c r="A2042" s="59"/>
    </row>
    <row r="2043" spans="1:1">
      <c r="A2043" s="59"/>
    </row>
    <row r="2044" spans="1:1">
      <c r="A2044" s="59"/>
    </row>
    <row r="2045" spans="1:1">
      <c r="A2045" s="59"/>
    </row>
    <row r="2046" spans="1:1">
      <c r="A2046" s="59"/>
    </row>
    <row r="2047" spans="1:1">
      <c r="A2047" s="59"/>
    </row>
    <row r="2048" spans="1:1">
      <c r="A2048" s="59"/>
    </row>
    <row r="2049" spans="1:1">
      <c r="A2049" s="59"/>
    </row>
    <row r="2050" spans="1:1">
      <c r="A2050" s="59"/>
    </row>
    <row r="2051" spans="1:1">
      <c r="A2051" s="59"/>
    </row>
    <row r="2052" spans="1:1">
      <c r="A2052" s="59"/>
    </row>
    <row r="2053" spans="1:1">
      <c r="A2053" s="59"/>
    </row>
    <row r="2054" spans="1:1">
      <c r="A2054" s="59"/>
    </row>
    <row r="2055" spans="1:1">
      <c r="A2055" s="59"/>
    </row>
    <row r="2056" spans="1:1">
      <c r="A2056" s="59"/>
    </row>
    <row r="2057" spans="1:1">
      <c r="A2057" s="59"/>
    </row>
    <row r="2058" spans="1:1">
      <c r="A2058" s="59"/>
    </row>
    <row r="2059" spans="1:1">
      <c r="A2059" s="59"/>
    </row>
    <row r="2060" spans="1:1">
      <c r="A2060" s="59"/>
    </row>
    <row r="2061" spans="1:1">
      <c r="A2061" s="59"/>
    </row>
    <row r="2062" spans="1:1">
      <c r="A2062" s="59"/>
    </row>
    <row r="2063" spans="1:1">
      <c r="A2063" s="59"/>
    </row>
    <row r="2064" spans="1:1">
      <c r="A2064" s="59"/>
    </row>
    <row r="2065" spans="1:1">
      <c r="A2065" s="59"/>
    </row>
    <row r="2066" spans="1:1">
      <c r="A2066" s="59"/>
    </row>
    <row r="2067" spans="1:1">
      <c r="A2067" s="59"/>
    </row>
    <row r="2068" spans="1:1">
      <c r="A2068" s="59"/>
    </row>
    <row r="2069" spans="1:1">
      <c r="A2069" s="59"/>
    </row>
    <row r="2070" spans="1:1">
      <c r="A2070" s="59"/>
    </row>
    <row r="2071" spans="1:1">
      <c r="A2071" s="59"/>
    </row>
    <row r="2072" spans="1:1">
      <c r="A2072" s="59"/>
    </row>
    <row r="2073" spans="1:1">
      <c r="A2073" s="59"/>
    </row>
    <row r="2074" spans="1:1">
      <c r="A2074" s="59"/>
    </row>
    <row r="2075" spans="1:1">
      <c r="A2075" s="59"/>
    </row>
    <row r="2076" spans="1:1">
      <c r="A2076" s="59"/>
    </row>
    <row r="2077" spans="1:1">
      <c r="A2077" s="59"/>
    </row>
    <row r="2078" spans="1:1">
      <c r="A2078" s="59"/>
    </row>
    <row r="2079" spans="1:1">
      <c r="A2079" s="59"/>
    </row>
    <row r="2080" spans="1:1">
      <c r="A2080" s="59"/>
    </row>
    <row r="2081" spans="1:1">
      <c r="A2081" s="59"/>
    </row>
    <row r="2082" spans="1:1">
      <c r="A2082" s="59"/>
    </row>
    <row r="2083" spans="1:1">
      <c r="A2083" s="59"/>
    </row>
    <row r="2084" spans="1:1">
      <c r="A2084" s="59"/>
    </row>
    <row r="2085" spans="1:1">
      <c r="A2085" s="59"/>
    </row>
    <row r="2086" spans="1:1">
      <c r="A2086" s="59"/>
    </row>
    <row r="2087" spans="1:1">
      <c r="A2087" s="59"/>
    </row>
    <row r="2088" spans="1:1">
      <c r="A2088" s="59"/>
    </row>
    <row r="2089" spans="1:1">
      <c r="A2089" s="59"/>
    </row>
    <row r="2090" spans="1:1">
      <c r="A2090" s="59"/>
    </row>
    <row r="2091" spans="1:1">
      <c r="A2091" s="59"/>
    </row>
    <row r="2092" spans="1:1">
      <c r="A2092" s="59"/>
    </row>
    <row r="2093" spans="1:1">
      <c r="A2093" s="59"/>
    </row>
    <row r="2094" spans="1:1">
      <c r="A2094" s="59"/>
    </row>
    <row r="2095" spans="1:1">
      <c r="A2095" s="59"/>
    </row>
    <row r="2096" spans="1:1">
      <c r="A2096" s="59"/>
    </row>
    <row r="2097" spans="1:1">
      <c r="A2097" s="59"/>
    </row>
    <row r="2098" spans="1:1">
      <c r="A2098" s="59"/>
    </row>
    <row r="2099" spans="1:1">
      <c r="A2099" s="59"/>
    </row>
    <row r="2100" spans="1:1">
      <c r="A2100" s="59"/>
    </row>
    <row r="2101" spans="1:1">
      <c r="A2101" s="59"/>
    </row>
    <row r="2102" spans="1:1">
      <c r="A2102" s="59"/>
    </row>
    <row r="2103" spans="1:1">
      <c r="A2103" s="59"/>
    </row>
    <row r="2104" spans="1:1">
      <c r="A2104" s="59"/>
    </row>
    <row r="2105" spans="1:1">
      <c r="A2105" s="59"/>
    </row>
    <row r="2106" spans="1:1">
      <c r="A2106" s="59"/>
    </row>
    <row r="2107" spans="1:1">
      <c r="A2107" s="59"/>
    </row>
    <row r="2108" spans="1:1">
      <c r="A2108" s="59"/>
    </row>
    <row r="2109" spans="1:1">
      <c r="A2109" s="59"/>
    </row>
    <row r="2110" spans="1:1">
      <c r="A2110" s="59"/>
    </row>
    <row r="2111" spans="1:1">
      <c r="A2111" s="59"/>
    </row>
    <row r="2112" spans="1:1">
      <c r="A2112" s="59"/>
    </row>
    <row r="2113" spans="1:1">
      <c r="A2113" s="59"/>
    </row>
    <row r="2114" spans="1:1">
      <c r="A2114" s="59"/>
    </row>
    <row r="2115" spans="1:1">
      <c r="A2115" s="59"/>
    </row>
    <row r="2116" spans="1:1">
      <c r="A2116" s="59"/>
    </row>
    <row r="2117" spans="1:1">
      <c r="A2117" s="59"/>
    </row>
    <row r="2118" spans="1:1">
      <c r="A2118" s="59"/>
    </row>
    <row r="2119" spans="1:1">
      <c r="A2119" s="59"/>
    </row>
    <row r="2120" spans="1:1">
      <c r="A2120" s="59"/>
    </row>
    <row r="2121" spans="1:1">
      <c r="A2121" s="59"/>
    </row>
    <row r="2122" spans="1:1">
      <c r="A2122" s="59"/>
    </row>
    <row r="2123" spans="1:1">
      <c r="A2123" s="59"/>
    </row>
    <row r="2124" spans="1:1">
      <c r="A2124" s="59"/>
    </row>
    <row r="2125" spans="1:1">
      <c r="A2125" s="59"/>
    </row>
    <row r="2126" spans="1:1">
      <c r="A2126" s="59"/>
    </row>
    <row r="2127" spans="1:1">
      <c r="A2127" s="59"/>
    </row>
    <row r="2128" spans="1:1">
      <c r="A2128" s="59"/>
    </row>
    <row r="2129" spans="1:1">
      <c r="A2129" s="59"/>
    </row>
    <row r="2130" spans="1:1">
      <c r="A2130" s="59"/>
    </row>
    <row r="2131" spans="1:1">
      <c r="A2131" s="59"/>
    </row>
    <row r="2132" spans="1:1">
      <c r="A2132" s="59"/>
    </row>
    <row r="2133" spans="1:1">
      <c r="A2133" s="59"/>
    </row>
    <row r="2134" spans="1:1">
      <c r="A2134" s="59"/>
    </row>
    <row r="2135" spans="1:1">
      <c r="A2135" s="59"/>
    </row>
    <row r="2136" spans="1:1">
      <c r="A2136" s="59"/>
    </row>
    <row r="2137" spans="1:1">
      <c r="A2137" s="59"/>
    </row>
    <row r="2138" spans="1:1">
      <c r="A2138" s="59"/>
    </row>
    <row r="2139" spans="1:1">
      <c r="A2139" s="59"/>
    </row>
    <row r="2140" spans="1:1">
      <c r="A2140" s="59"/>
    </row>
    <row r="2141" spans="1:1">
      <c r="A2141" s="59"/>
    </row>
    <row r="2142" spans="1:1">
      <c r="A2142" s="59"/>
    </row>
    <row r="2143" spans="1:1">
      <c r="A2143" s="59"/>
    </row>
    <row r="2144" spans="1:1">
      <c r="A2144" s="59"/>
    </row>
    <row r="2145" spans="1:1">
      <c r="A2145" s="59"/>
    </row>
    <row r="2146" spans="1:1">
      <c r="A2146" s="59"/>
    </row>
    <row r="2147" spans="1:1">
      <c r="A2147" s="59"/>
    </row>
    <row r="2148" spans="1:1">
      <c r="A2148" s="59"/>
    </row>
    <row r="2149" spans="1:1">
      <c r="A2149" s="59"/>
    </row>
    <row r="2150" spans="1:1">
      <c r="A2150" s="59"/>
    </row>
    <row r="2151" spans="1:1">
      <c r="A2151" s="59"/>
    </row>
    <row r="2152" spans="1:1">
      <c r="A2152" s="59"/>
    </row>
    <row r="2153" spans="1:1">
      <c r="A2153" s="59"/>
    </row>
    <row r="2154" spans="1:1">
      <c r="A2154" s="59"/>
    </row>
    <row r="2155" spans="1:1">
      <c r="A2155" s="59"/>
    </row>
    <row r="2156" spans="1:1">
      <c r="A2156" s="59"/>
    </row>
    <row r="2157" spans="1:1">
      <c r="A2157" s="59"/>
    </row>
    <row r="2158" spans="1:1">
      <c r="A2158" s="59"/>
    </row>
    <row r="2159" spans="1:1">
      <c r="A2159" s="59"/>
    </row>
    <row r="2160" spans="1:1">
      <c r="A2160" s="59"/>
    </row>
    <row r="2161" spans="1:1">
      <c r="A2161" s="59"/>
    </row>
    <row r="2162" spans="1:1">
      <c r="A2162" s="59"/>
    </row>
    <row r="2163" spans="1:1">
      <c r="A2163" s="59"/>
    </row>
    <row r="2164" spans="1:1">
      <c r="A2164" s="59"/>
    </row>
    <row r="2165" spans="1:1">
      <c r="A2165" s="59"/>
    </row>
    <row r="2166" spans="1:1">
      <c r="A2166" s="59"/>
    </row>
    <row r="2167" spans="1:1">
      <c r="A2167" s="59"/>
    </row>
    <row r="2168" spans="1:1">
      <c r="A2168" s="59"/>
    </row>
    <row r="2169" spans="1:1">
      <c r="A2169" s="59"/>
    </row>
    <row r="2170" spans="1:1">
      <c r="A2170" s="59"/>
    </row>
    <row r="2171" spans="1:1">
      <c r="A2171" s="59"/>
    </row>
    <row r="2172" spans="1:1">
      <c r="A2172" s="59"/>
    </row>
    <row r="2173" spans="1:1">
      <c r="A2173" s="59"/>
    </row>
    <row r="2174" spans="1:1">
      <c r="A2174" s="59"/>
    </row>
    <row r="2175" spans="1:1">
      <c r="A2175" s="59"/>
    </row>
    <row r="2176" spans="1:1">
      <c r="A2176" s="59"/>
    </row>
    <row r="2177" spans="1:1">
      <c r="A2177" s="59"/>
    </row>
    <row r="2178" spans="1:1">
      <c r="A2178" s="59"/>
    </row>
    <row r="2179" spans="1:1">
      <c r="A2179" s="59"/>
    </row>
    <row r="2180" spans="1:1">
      <c r="A2180" s="59"/>
    </row>
    <row r="2181" spans="1:1">
      <c r="A2181" s="59"/>
    </row>
    <row r="2182" spans="1:1">
      <c r="A2182" s="59"/>
    </row>
    <row r="2183" spans="1:1">
      <c r="A2183" s="59"/>
    </row>
    <row r="2184" spans="1:1">
      <c r="A2184" s="59"/>
    </row>
    <row r="2185" spans="1:1">
      <c r="A2185" s="59"/>
    </row>
    <row r="2186" spans="1:1">
      <c r="A2186" s="59"/>
    </row>
    <row r="2187" spans="1:1">
      <c r="A2187" s="59"/>
    </row>
    <row r="2188" spans="1:1">
      <c r="A2188" s="59"/>
    </row>
    <row r="2189" spans="1:1">
      <c r="A2189" s="59"/>
    </row>
    <row r="2190" spans="1:1">
      <c r="A2190" s="59"/>
    </row>
    <row r="2191" spans="1:1">
      <c r="A2191" s="59"/>
    </row>
    <row r="2192" spans="1:1">
      <c r="A2192" s="59"/>
    </row>
    <row r="2193" spans="1:1">
      <c r="A2193" s="59"/>
    </row>
    <row r="2194" spans="1:1">
      <c r="A2194" s="59"/>
    </row>
    <row r="2195" spans="1:1">
      <c r="A2195" s="59"/>
    </row>
    <row r="2196" spans="1:1">
      <c r="A2196" s="59"/>
    </row>
    <row r="2197" spans="1:1">
      <c r="A2197" s="59"/>
    </row>
    <row r="2198" spans="1:1">
      <c r="A2198" s="59"/>
    </row>
    <row r="2199" spans="1:1">
      <c r="A2199" s="59"/>
    </row>
    <row r="2200" spans="1:1">
      <c r="A2200" s="59"/>
    </row>
    <row r="2201" spans="1:1">
      <c r="A2201" s="59"/>
    </row>
    <row r="2202" spans="1:1">
      <c r="A2202" s="59"/>
    </row>
    <row r="2203" spans="1:1">
      <c r="A2203" s="59"/>
    </row>
    <row r="2204" spans="1:1">
      <c r="A2204" s="59"/>
    </row>
    <row r="2205" spans="1:1">
      <c r="A2205" s="59"/>
    </row>
    <row r="2206" spans="1:1">
      <c r="A2206" s="59"/>
    </row>
    <row r="2207" spans="1:1">
      <c r="A2207" s="59"/>
    </row>
    <row r="2208" spans="1:1">
      <c r="A2208" s="59"/>
    </row>
    <row r="2209" spans="1:1">
      <c r="A2209" s="59"/>
    </row>
    <row r="2210" spans="1:1">
      <c r="A2210" s="59"/>
    </row>
    <row r="2211" spans="1:1">
      <c r="A2211" s="59"/>
    </row>
    <row r="2212" spans="1:1">
      <c r="A2212" s="59"/>
    </row>
    <row r="2213" spans="1:1">
      <c r="A2213" s="59"/>
    </row>
    <row r="2214" spans="1:1">
      <c r="A2214" s="59"/>
    </row>
    <row r="2215" spans="1:1">
      <c r="A2215" s="59"/>
    </row>
    <row r="2216" spans="1:1">
      <c r="A2216" s="59"/>
    </row>
    <row r="2217" spans="1:1">
      <c r="A2217" s="59"/>
    </row>
    <row r="2218" spans="1:1">
      <c r="A2218" s="59"/>
    </row>
    <row r="2219" spans="1:1">
      <c r="A2219" s="59"/>
    </row>
    <row r="2220" spans="1:1">
      <c r="A2220" s="59"/>
    </row>
    <row r="2221" spans="1:1">
      <c r="A2221" s="59"/>
    </row>
    <row r="2222" spans="1:1">
      <c r="A2222" s="59"/>
    </row>
    <row r="2223" spans="1:1">
      <c r="A2223" s="59"/>
    </row>
    <row r="2224" spans="1:1">
      <c r="A2224" s="59"/>
    </row>
    <row r="2225" spans="1:1">
      <c r="A2225" s="59"/>
    </row>
    <row r="2226" spans="1:1">
      <c r="A2226" s="59"/>
    </row>
    <row r="2227" spans="1:1">
      <c r="A2227" s="59"/>
    </row>
    <row r="2228" spans="1:1">
      <c r="A2228" s="59"/>
    </row>
    <row r="2229" spans="1:1">
      <c r="A2229" s="59"/>
    </row>
    <row r="2230" spans="1:1">
      <c r="A2230" s="59"/>
    </row>
    <row r="2231" spans="1:1">
      <c r="A2231" s="59"/>
    </row>
    <row r="2232" spans="1:1">
      <c r="A2232" s="59"/>
    </row>
    <row r="2233" spans="1:1">
      <c r="A2233" s="59"/>
    </row>
    <row r="2234" spans="1:1">
      <c r="A2234" s="59"/>
    </row>
    <row r="2235" spans="1:1">
      <c r="A2235" s="59"/>
    </row>
    <row r="2236" spans="1:1">
      <c r="A2236" s="59"/>
    </row>
    <row r="2237" spans="1:1">
      <c r="A2237" s="59"/>
    </row>
    <row r="2238" spans="1:1">
      <c r="A2238" s="59"/>
    </row>
    <row r="2239" spans="1:1">
      <c r="A2239" s="59"/>
    </row>
    <row r="2240" spans="1:1">
      <c r="A2240" s="59"/>
    </row>
    <row r="2241" spans="1:1">
      <c r="A2241" s="59"/>
    </row>
    <row r="2242" spans="1:1">
      <c r="A2242" s="59"/>
    </row>
    <row r="2243" spans="1:1">
      <c r="A2243" s="59"/>
    </row>
    <row r="2244" spans="1:1">
      <c r="A2244" s="59"/>
    </row>
    <row r="2245" spans="1:1">
      <c r="A2245" s="59"/>
    </row>
    <row r="2246" spans="1:1">
      <c r="A2246" s="59"/>
    </row>
    <row r="2247" spans="1:1">
      <c r="A2247" s="59"/>
    </row>
    <row r="2248" spans="1:1">
      <c r="A2248" s="59"/>
    </row>
    <row r="2249" spans="1:1">
      <c r="A2249" s="59"/>
    </row>
    <row r="2250" spans="1:1">
      <c r="A2250" s="59"/>
    </row>
    <row r="2251" spans="1:1">
      <c r="A2251" s="59"/>
    </row>
    <row r="2252" spans="1:1">
      <c r="A2252" s="59"/>
    </row>
    <row r="2253" spans="1:1">
      <c r="A2253" s="59"/>
    </row>
    <row r="2254" spans="1:1">
      <c r="A2254" s="59"/>
    </row>
    <row r="2255" spans="1:1">
      <c r="A2255" s="59"/>
    </row>
    <row r="2256" spans="1:1">
      <c r="A2256" s="59"/>
    </row>
    <row r="2257" spans="1:1">
      <c r="A2257" s="59"/>
    </row>
    <row r="2258" spans="1:1">
      <c r="A2258" s="59"/>
    </row>
    <row r="2259" spans="1:1">
      <c r="A2259" s="59"/>
    </row>
    <row r="2260" spans="1:1">
      <c r="A2260" s="59"/>
    </row>
    <row r="2261" spans="1:1">
      <c r="A2261" s="59"/>
    </row>
    <row r="2262" spans="1:1">
      <c r="A2262" s="59"/>
    </row>
    <row r="2263" spans="1:1">
      <c r="A2263" s="59"/>
    </row>
    <row r="2264" spans="1:1">
      <c r="A2264" s="59"/>
    </row>
    <row r="2265" spans="1:1">
      <c r="A2265" s="59"/>
    </row>
    <row r="2266" spans="1:1">
      <c r="A2266" s="59"/>
    </row>
    <row r="2267" spans="1:1">
      <c r="A2267" s="59"/>
    </row>
    <row r="2268" spans="1:1">
      <c r="A2268" s="59"/>
    </row>
    <row r="2269" spans="1:1">
      <c r="A2269" s="59"/>
    </row>
    <row r="2270" spans="1:1">
      <c r="A2270" s="59"/>
    </row>
    <row r="2271" spans="1:1">
      <c r="A2271" s="59"/>
    </row>
    <row r="2272" spans="1:1">
      <c r="A2272" s="59"/>
    </row>
    <row r="2273" spans="1:1">
      <c r="A2273" s="59"/>
    </row>
    <row r="2274" spans="1:1">
      <c r="A2274" s="59"/>
    </row>
    <row r="2275" spans="1:1">
      <c r="A2275" s="59"/>
    </row>
    <row r="2276" spans="1:1">
      <c r="A2276" s="59"/>
    </row>
    <row r="2277" spans="1:1">
      <c r="A2277" s="59"/>
    </row>
    <row r="2278" spans="1:1">
      <c r="A2278" s="59"/>
    </row>
    <row r="2279" spans="1:1">
      <c r="A2279" s="59"/>
    </row>
    <row r="2280" spans="1:1">
      <c r="A2280" s="59"/>
    </row>
    <row r="2281" spans="1:1">
      <c r="A2281" s="59"/>
    </row>
    <row r="2282" spans="1:1">
      <c r="A2282" s="59"/>
    </row>
    <row r="2283" spans="1:1">
      <c r="A2283" s="59"/>
    </row>
    <row r="2284" spans="1:1">
      <c r="A2284" s="59"/>
    </row>
    <row r="2285" spans="1:1">
      <c r="A2285" s="59"/>
    </row>
    <row r="2286" spans="1:1">
      <c r="A2286" s="59"/>
    </row>
    <row r="2287" spans="1:1">
      <c r="A2287" s="59"/>
    </row>
    <row r="2288" spans="1:1">
      <c r="A2288" s="59"/>
    </row>
    <row r="2289" spans="1:1">
      <c r="A2289" s="59"/>
    </row>
    <row r="2290" spans="1:1">
      <c r="A2290" s="59"/>
    </row>
    <row r="2291" spans="1:1">
      <c r="A2291" s="59"/>
    </row>
    <row r="2292" spans="1:1">
      <c r="A2292" s="59"/>
    </row>
    <row r="2293" spans="1:1">
      <c r="A2293" s="59"/>
    </row>
    <row r="2294" spans="1:1">
      <c r="A2294" s="59"/>
    </row>
    <row r="2295" spans="1:1">
      <c r="A2295" s="59"/>
    </row>
    <row r="2296" spans="1:1">
      <c r="A2296" s="59"/>
    </row>
    <row r="2297" spans="1:1">
      <c r="A2297" s="59"/>
    </row>
    <row r="2298" spans="1:1">
      <c r="A2298" s="59"/>
    </row>
    <row r="2299" spans="1:1">
      <c r="A2299" s="59"/>
    </row>
    <row r="2300" spans="1:1">
      <c r="A2300" s="59"/>
    </row>
    <row r="2301" spans="1:1">
      <c r="A2301" s="59"/>
    </row>
    <row r="2302" spans="1:1">
      <c r="A2302" s="59"/>
    </row>
    <row r="2303" spans="1:1">
      <c r="A2303" s="59"/>
    </row>
    <row r="2304" spans="1:1">
      <c r="A2304" s="59"/>
    </row>
    <row r="2305" spans="1:1">
      <c r="A2305" s="59"/>
    </row>
    <row r="2306" spans="1:1">
      <c r="A2306" s="59"/>
    </row>
    <row r="2307" spans="1:1">
      <c r="A2307" s="59"/>
    </row>
    <row r="2308" spans="1:1">
      <c r="A2308" s="59"/>
    </row>
    <row r="2309" spans="1:1">
      <c r="A2309" s="59"/>
    </row>
    <row r="2310" spans="1:1">
      <c r="A2310" s="59"/>
    </row>
    <row r="2311" spans="1:1">
      <c r="A2311" s="59"/>
    </row>
    <row r="2312" spans="1:1">
      <c r="A2312" s="59"/>
    </row>
    <row r="2313" spans="1:1">
      <c r="A2313" s="59"/>
    </row>
    <row r="2314" spans="1:1">
      <c r="A2314" s="59"/>
    </row>
    <row r="2315" spans="1:1">
      <c r="A2315" s="59"/>
    </row>
    <row r="2316" spans="1:1">
      <c r="A2316" s="59"/>
    </row>
    <row r="2317" spans="1:1">
      <c r="A2317" s="59"/>
    </row>
    <row r="2318" spans="1:1">
      <c r="A2318" s="59"/>
    </row>
    <row r="2319" spans="1:1">
      <c r="A2319" s="59"/>
    </row>
    <row r="2320" spans="1:1">
      <c r="A2320" s="59"/>
    </row>
    <row r="2321" spans="1:1">
      <c r="A2321" s="59"/>
    </row>
    <row r="2322" spans="1:1">
      <c r="A2322" s="59"/>
    </row>
    <row r="2323" spans="1:1">
      <c r="A2323" s="59"/>
    </row>
    <row r="2324" spans="1:1">
      <c r="A2324" s="59"/>
    </row>
    <row r="2325" spans="1:1">
      <c r="A2325" s="59"/>
    </row>
    <row r="2326" spans="1:1">
      <c r="A2326" s="59"/>
    </row>
    <row r="2327" spans="1:1">
      <c r="A2327" s="59"/>
    </row>
    <row r="2328" spans="1:1">
      <c r="A2328" s="59"/>
    </row>
    <row r="2329" spans="1:1">
      <c r="A2329" s="59"/>
    </row>
    <row r="2330" spans="1:1">
      <c r="A2330" s="59"/>
    </row>
    <row r="2331" spans="1:1">
      <c r="A2331" s="59"/>
    </row>
    <row r="2332" spans="1:1">
      <c r="A2332" s="59"/>
    </row>
    <row r="2333" spans="1:1">
      <c r="A2333" s="59"/>
    </row>
    <row r="2334" spans="1:1">
      <c r="A2334" s="59"/>
    </row>
    <row r="2335" spans="1:1">
      <c r="A2335" s="59"/>
    </row>
    <row r="2336" spans="1:1">
      <c r="A2336" s="59"/>
    </row>
    <row r="2337" spans="1:1">
      <c r="A2337" s="59"/>
    </row>
    <row r="2338" spans="1:1">
      <c r="A2338" s="59"/>
    </row>
    <row r="2339" spans="1:1">
      <c r="A2339" s="59"/>
    </row>
    <row r="2340" spans="1:1">
      <c r="A2340" s="59"/>
    </row>
    <row r="2341" spans="1:1">
      <c r="A2341" s="59"/>
    </row>
    <row r="2342" spans="1:1">
      <c r="A2342" s="59"/>
    </row>
    <row r="2343" spans="1:1">
      <c r="A2343" s="59"/>
    </row>
    <row r="2344" spans="1:1">
      <c r="A2344" s="59"/>
    </row>
    <row r="2345" spans="1:1">
      <c r="A2345" s="59"/>
    </row>
    <row r="2346" spans="1:1">
      <c r="A2346" s="59"/>
    </row>
    <row r="2347" spans="1:1">
      <c r="A2347" s="59"/>
    </row>
    <row r="2348" spans="1:1">
      <c r="A2348" s="59"/>
    </row>
    <row r="2349" spans="1:1">
      <c r="A2349" s="59"/>
    </row>
    <row r="2350" spans="1:1">
      <c r="A2350" s="59"/>
    </row>
    <row r="2351" spans="1:1">
      <c r="A2351" s="59"/>
    </row>
    <row r="2352" spans="1:1">
      <c r="A2352" s="59"/>
    </row>
    <row r="2353" spans="1:1">
      <c r="A2353" s="59"/>
    </row>
    <row r="2354" spans="1:1">
      <c r="A2354" s="59"/>
    </row>
    <row r="2355" spans="1:1">
      <c r="A2355" s="59"/>
    </row>
    <row r="2356" spans="1:1">
      <c r="A2356" s="59"/>
    </row>
    <row r="2357" spans="1:1">
      <c r="A2357" s="59"/>
    </row>
    <row r="2358" spans="1:1">
      <c r="A2358" s="59"/>
    </row>
    <row r="2359" spans="1:1">
      <c r="A2359" s="59"/>
    </row>
    <row r="2360" spans="1:1">
      <c r="A2360" s="59"/>
    </row>
    <row r="2361" spans="1:1">
      <c r="A2361" s="59"/>
    </row>
    <row r="2362" spans="1:1">
      <c r="A2362" s="59"/>
    </row>
    <row r="2363" spans="1:1">
      <c r="A2363" s="59"/>
    </row>
    <row r="2364" spans="1:1">
      <c r="A2364" s="59"/>
    </row>
    <row r="2365" spans="1:1">
      <c r="A2365" s="59"/>
    </row>
    <row r="2366" spans="1:1">
      <c r="A2366" s="59"/>
    </row>
    <row r="2367" spans="1:1">
      <c r="A2367" s="59"/>
    </row>
    <row r="2368" spans="1:1">
      <c r="A2368" s="59"/>
    </row>
    <row r="2369" spans="1:1">
      <c r="A2369" s="59"/>
    </row>
    <row r="2370" spans="1:1">
      <c r="A2370" s="59"/>
    </row>
    <row r="2371" spans="1:1">
      <c r="A2371" s="59"/>
    </row>
    <row r="2372" spans="1:1">
      <c r="A2372" s="59"/>
    </row>
    <row r="2373" spans="1:1">
      <c r="A2373" s="59"/>
    </row>
    <row r="2374" spans="1:1">
      <c r="A2374" s="59"/>
    </row>
    <row r="2375" spans="1:1">
      <c r="A2375" s="59"/>
    </row>
    <row r="2376" spans="1:1">
      <c r="A2376" s="59"/>
    </row>
    <row r="2377" spans="1:1">
      <c r="A2377" s="59"/>
    </row>
    <row r="2378" spans="1:1">
      <c r="A2378" s="59"/>
    </row>
    <row r="2379" spans="1:1">
      <c r="A2379" s="59"/>
    </row>
    <row r="2380" spans="1:1">
      <c r="A2380" s="59"/>
    </row>
    <row r="2381" spans="1:1">
      <c r="A2381" s="59"/>
    </row>
    <row r="2382" spans="1:1">
      <c r="A2382" s="59"/>
    </row>
    <row r="2383" spans="1:1">
      <c r="A2383" s="59"/>
    </row>
    <row r="2384" spans="1:1">
      <c r="A2384" s="59"/>
    </row>
    <row r="2385" spans="1:1">
      <c r="A2385" s="59"/>
    </row>
    <row r="2386" spans="1:1">
      <c r="A2386" s="59"/>
    </row>
    <row r="2387" spans="1:1">
      <c r="A2387" s="59"/>
    </row>
    <row r="2388" spans="1:1">
      <c r="A2388" s="59"/>
    </row>
    <row r="2389" spans="1:1">
      <c r="A2389" s="59"/>
    </row>
    <row r="2390" spans="1:1">
      <c r="A2390" s="59"/>
    </row>
    <row r="2391" spans="1:1">
      <c r="A2391" s="59"/>
    </row>
    <row r="2392" spans="1:1">
      <c r="A2392" s="59"/>
    </row>
    <row r="2393" spans="1:1">
      <c r="A2393" s="59"/>
    </row>
    <row r="2394" spans="1:1">
      <c r="A2394" s="59"/>
    </row>
    <row r="2395" spans="1:1">
      <c r="A2395" s="59"/>
    </row>
    <row r="2396" spans="1:1">
      <c r="A2396" s="59"/>
    </row>
    <row r="2397" spans="1:1">
      <c r="A2397" s="59"/>
    </row>
    <row r="2398" spans="1:1">
      <c r="A2398" s="59"/>
    </row>
    <row r="2399" spans="1:1">
      <c r="A2399" s="59"/>
    </row>
    <row r="2400" spans="1:1">
      <c r="A2400" s="59"/>
    </row>
    <row r="2401" spans="1:1">
      <c r="A2401" s="59"/>
    </row>
    <row r="2402" spans="1:1">
      <c r="A2402" s="59"/>
    </row>
    <row r="2403" spans="1:1">
      <c r="A2403" s="59"/>
    </row>
    <row r="2404" spans="1:1">
      <c r="A2404" s="59"/>
    </row>
    <row r="2405" spans="1:1">
      <c r="A2405" s="59"/>
    </row>
    <row r="2406" spans="1:1">
      <c r="A2406" s="59"/>
    </row>
    <row r="2407" spans="1:1">
      <c r="A2407" s="59"/>
    </row>
    <row r="2408" spans="1:1">
      <c r="A2408" s="59"/>
    </row>
    <row r="2409" spans="1:1">
      <c r="A2409" s="59"/>
    </row>
    <row r="2410" spans="1:1">
      <c r="A2410" s="59"/>
    </row>
    <row r="2411" spans="1:1">
      <c r="A2411" s="59"/>
    </row>
    <row r="2412" spans="1:1">
      <c r="A2412" s="59"/>
    </row>
    <row r="2413" spans="1:1">
      <c r="A2413" s="59"/>
    </row>
    <row r="2414" spans="1:1">
      <c r="A2414" s="59"/>
    </row>
    <row r="2415" spans="1:1">
      <c r="A2415" s="59"/>
    </row>
    <row r="2416" spans="1:1">
      <c r="A2416" s="59"/>
    </row>
    <row r="2417" spans="1:1">
      <c r="A2417" s="59"/>
    </row>
    <row r="2418" spans="1:1">
      <c r="A2418" s="59"/>
    </row>
    <row r="2419" spans="1:1">
      <c r="A2419" s="59"/>
    </row>
    <row r="2420" spans="1:1">
      <c r="A2420" s="59"/>
    </row>
    <row r="2421" spans="1:1">
      <c r="A2421" s="59"/>
    </row>
    <row r="2422" spans="1:1">
      <c r="A2422" s="59"/>
    </row>
    <row r="2423" spans="1:1">
      <c r="A2423" s="59"/>
    </row>
    <row r="2424" spans="1:1">
      <c r="A2424" s="59"/>
    </row>
    <row r="2425" spans="1:1">
      <c r="A2425" s="59"/>
    </row>
    <row r="2426" spans="1:1">
      <c r="A2426" s="59"/>
    </row>
    <row r="2427" spans="1:1">
      <c r="A2427" s="59"/>
    </row>
    <row r="2428" spans="1:1">
      <c r="A2428" s="59"/>
    </row>
    <row r="2429" spans="1:1">
      <c r="A2429" s="59"/>
    </row>
    <row r="2430" spans="1:1">
      <c r="A2430" s="59"/>
    </row>
    <row r="2431" spans="1:1">
      <c r="A2431" s="59"/>
    </row>
    <row r="2432" spans="1:1">
      <c r="A2432" s="59"/>
    </row>
    <row r="2433" spans="1:1">
      <c r="A2433" s="59"/>
    </row>
    <row r="2434" spans="1:1">
      <c r="A2434" s="59"/>
    </row>
    <row r="2435" spans="1:1">
      <c r="A2435" s="59"/>
    </row>
    <row r="2436" spans="1:1">
      <c r="A2436" s="59"/>
    </row>
    <row r="2437" spans="1:1">
      <c r="A2437" s="59"/>
    </row>
    <row r="2438" spans="1:1">
      <c r="A2438" s="59"/>
    </row>
    <row r="2439" spans="1:1">
      <c r="A2439" s="59"/>
    </row>
    <row r="2440" spans="1:1">
      <c r="A2440" s="59"/>
    </row>
    <row r="2441" spans="1:1">
      <c r="A2441" s="59"/>
    </row>
    <row r="2442" spans="1:1">
      <c r="A2442" s="59"/>
    </row>
    <row r="2443" spans="1:1">
      <c r="A2443" s="59"/>
    </row>
    <row r="2444" spans="1:1">
      <c r="A2444" s="59"/>
    </row>
    <row r="2445" spans="1:1">
      <c r="A2445" s="59"/>
    </row>
    <row r="2446" spans="1:1">
      <c r="A2446" s="59"/>
    </row>
    <row r="2447" spans="1:1">
      <c r="A2447" s="59"/>
    </row>
    <row r="2448" spans="1:1">
      <c r="A2448" s="59"/>
    </row>
    <row r="2449" spans="1:1">
      <c r="A2449" s="59"/>
    </row>
    <row r="2450" spans="1:1">
      <c r="A2450" s="59"/>
    </row>
    <row r="2451" spans="1:1">
      <c r="A2451" s="59"/>
    </row>
    <row r="2452" spans="1:1">
      <c r="A2452" s="59"/>
    </row>
    <row r="2453" spans="1:1">
      <c r="A2453" s="59"/>
    </row>
    <row r="2454" spans="1:1">
      <c r="A2454" s="59"/>
    </row>
    <row r="2455" spans="1:1">
      <c r="A2455" s="59"/>
    </row>
    <row r="2456" spans="1:1">
      <c r="A2456" s="59"/>
    </row>
    <row r="2457" spans="1:1">
      <c r="A2457" s="59"/>
    </row>
    <row r="2458" spans="1:1">
      <c r="A2458" s="59"/>
    </row>
    <row r="2459" spans="1:1">
      <c r="A2459" s="59"/>
    </row>
    <row r="2460" spans="1:1">
      <c r="A2460" s="59"/>
    </row>
    <row r="2461" spans="1:1">
      <c r="A2461" s="59"/>
    </row>
    <row r="2462" spans="1:1">
      <c r="A2462" s="59"/>
    </row>
    <row r="2463" spans="1:1">
      <c r="A2463" s="59"/>
    </row>
    <row r="2464" spans="1:1">
      <c r="A2464" s="59"/>
    </row>
    <row r="2465" spans="1:1">
      <c r="A2465" s="59"/>
    </row>
    <row r="2466" spans="1:1">
      <c r="A2466" s="59"/>
    </row>
    <row r="2467" spans="1:1">
      <c r="A2467" s="59"/>
    </row>
    <row r="2468" spans="1:1">
      <c r="A2468" s="59"/>
    </row>
    <row r="2469" spans="1:1">
      <c r="A2469" s="59"/>
    </row>
    <row r="2470" spans="1:1">
      <c r="A2470" s="59"/>
    </row>
    <row r="2471" spans="1:1">
      <c r="A2471" s="59"/>
    </row>
    <row r="2472" spans="1:1">
      <c r="A2472" s="59"/>
    </row>
    <row r="2473" spans="1:1">
      <c r="A2473" s="59"/>
    </row>
    <row r="2474" spans="1:1">
      <c r="A2474" s="59"/>
    </row>
    <row r="2475" spans="1:1">
      <c r="A2475" s="59"/>
    </row>
    <row r="2476" spans="1:1">
      <c r="A2476" s="59"/>
    </row>
    <row r="2477" spans="1:1">
      <c r="A2477" s="59"/>
    </row>
    <row r="2478" spans="1:1">
      <c r="A2478" s="59"/>
    </row>
    <row r="2479" spans="1:1">
      <c r="A2479" s="59"/>
    </row>
    <row r="2480" spans="1:1">
      <c r="A2480" s="59"/>
    </row>
    <row r="2481" spans="1:1">
      <c r="A2481" s="59"/>
    </row>
    <row r="2482" spans="1:1">
      <c r="A2482" s="59"/>
    </row>
    <row r="2483" spans="1:1">
      <c r="A2483" s="59"/>
    </row>
    <row r="2484" spans="1:1">
      <c r="A2484" s="59"/>
    </row>
    <row r="2485" spans="1:1">
      <c r="A2485" s="59"/>
    </row>
    <row r="2486" spans="1:1">
      <c r="A2486" s="59"/>
    </row>
    <row r="2487" spans="1:1">
      <c r="A2487" s="59"/>
    </row>
    <row r="2488" spans="1:1">
      <c r="A2488" s="59"/>
    </row>
    <row r="2489" spans="1:1">
      <c r="A2489" s="59"/>
    </row>
    <row r="2490" spans="1:1">
      <c r="A2490" s="59"/>
    </row>
    <row r="2491" spans="1:1">
      <c r="A2491" s="59"/>
    </row>
    <row r="2492" spans="1:1">
      <c r="A2492" s="59"/>
    </row>
    <row r="2493" spans="1:1">
      <c r="A2493" s="59"/>
    </row>
    <row r="2494" spans="1:1">
      <c r="A2494" s="59"/>
    </row>
    <row r="2495" spans="1:1">
      <c r="A2495" s="59"/>
    </row>
    <row r="2496" spans="1:1">
      <c r="A2496" s="59"/>
    </row>
    <row r="2497" spans="1:1">
      <c r="A2497" s="59"/>
    </row>
    <row r="2498" spans="1:1">
      <c r="A2498" s="59"/>
    </row>
    <row r="2499" spans="1:1">
      <c r="A2499" s="59"/>
    </row>
    <row r="2500" spans="1:1">
      <c r="A2500" s="59"/>
    </row>
    <row r="2501" spans="1:1">
      <c r="A2501" s="59"/>
    </row>
    <row r="2502" spans="1:1">
      <c r="A2502" s="59"/>
    </row>
    <row r="2503" spans="1:1">
      <c r="A2503" s="59"/>
    </row>
    <row r="2504" spans="1:1">
      <c r="A2504" s="59"/>
    </row>
    <row r="2505" spans="1:1">
      <c r="A2505" s="59"/>
    </row>
    <row r="2506" spans="1:1">
      <c r="A2506" s="59"/>
    </row>
    <row r="2507" spans="1:1">
      <c r="A2507" s="59"/>
    </row>
    <row r="2508" spans="1:1">
      <c r="A2508" s="59"/>
    </row>
    <row r="2509" spans="1:1">
      <c r="A2509" s="59"/>
    </row>
    <row r="2510" spans="1:1">
      <c r="A2510" s="59"/>
    </row>
    <row r="2511" spans="1:1">
      <c r="A2511" s="59"/>
    </row>
    <row r="2512" spans="1:1">
      <c r="A2512" s="59"/>
    </row>
    <row r="2513" spans="1:1">
      <c r="A2513" s="59"/>
    </row>
    <row r="2514" spans="1:1">
      <c r="A2514" s="59"/>
    </row>
    <row r="2515" spans="1:1">
      <c r="A2515" s="59"/>
    </row>
    <row r="2516" spans="1:1">
      <c r="A2516" s="59"/>
    </row>
    <row r="2517" spans="1:1">
      <c r="A2517" s="59"/>
    </row>
    <row r="2518" spans="1:1">
      <c r="A2518" s="59"/>
    </row>
    <row r="2519" spans="1:1">
      <c r="A2519" s="59"/>
    </row>
    <row r="2520" spans="1:1">
      <c r="A2520" s="59"/>
    </row>
    <row r="2521" spans="1:1">
      <c r="A2521" s="59"/>
    </row>
    <row r="2522" spans="1:1">
      <c r="A2522" s="59"/>
    </row>
    <row r="2523" spans="1:1">
      <c r="A2523" s="59"/>
    </row>
    <row r="2524" spans="1:1">
      <c r="A2524" s="59"/>
    </row>
    <row r="2525" spans="1:1">
      <c r="A2525" s="59"/>
    </row>
    <row r="2526" spans="1:1">
      <c r="A2526" s="59"/>
    </row>
    <row r="2527" spans="1:1">
      <c r="A2527" s="59"/>
    </row>
    <row r="2528" spans="1:1">
      <c r="A2528" s="59"/>
    </row>
    <row r="2529" spans="1:1">
      <c r="A2529" s="59"/>
    </row>
    <row r="2530" spans="1:1">
      <c r="A2530" s="59"/>
    </row>
    <row r="2531" spans="1:1">
      <c r="A2531" s="59"/>
    </row>
    <row r="2532" spans="1:1">
      <c r="A2532" s="59"/>
    </row>
    <row r="2533" spans="1:1">
      <c r="A2533" s="59"/>
    </row>
    <row r="2534" spans="1:1">
      <c r="A2534" s="59"/>
    </row>
    <row r="2535" spans="1:1">
      <c r="A2535" s="59"/>
    </row>
    <row r="2536" spans="1:1">
      <c r="A2536" s="59"/>
    </row>
    <row r="2537" spans="1:1">
      <c r="A2537" s="59"/>
    </row>
    <row r="2538" spans="1:1">
      <c r="A2538" s="59"/>
    </row>
    <row r="2539" spans="1:1">
      <c r="A2539" s="59"/>
    </row>
    <row r="2540" spans="1:1">
      <c r="A2540" s="59"/>
    </row>
    <row r="2541" spans="1:1">
      <c r="A2541" s="59"/>
    </row>
    <row r="2542" spans="1:1">
      <c r="A2542" s="59"/>
    </row>
    <row r="2543" spans="1:1">
      <c r="A2543" s="59"/>
    </row>
    <row r="2544" spans="1:1">
      <c r="A2544" s="59"/>
    </row>
    <row r="2545" spans="1:1">
      <c r="A2545" s="59"/>
    </row>
    <row r="2546" spans="1:1">
      <c r="A2546" s="59"/>
    </row>
    <row r="2547" spans="1:1">
      <c r="A2547" s="59"/>
    </row>
    <row r="2548" spans="1:1">
      <c r="A2548" s="59"/>
    </row>
    <row r="2549" spans="1:1">
      <c r="A2549" s="59"/>
    </row>
    <row r="2550" spans="1:1">
      <c r="A2550" s="59"/>
    </row>
    <row r="2551" spans="1:1">
      <c r="A2551" s="59"/>
    </row>
    <row r="2552" spans="1:1">
      <c r="A2552" s="59"/>
    </row>
    <row r="2553" spans="1:1">
      <c r="A2553" s="59"/>
    </row>
    <row r="2554" spans="1:1">
      <c r="A2554" s="59"/>
    </row>
    <row r="2555" spans="1:1">
      <c r="A2555" s="59"/>
    </row>
    <row r="2556" spans="1:1">
      <c r="A2556" s="59"/>
    </row>
    <row r="2557" spans="1:1">
      <c r="A2557" s="59"/>
    </row>
    <row r="2558" spans="1:1">
      <c r="A2558" s="59"/>
    </row>
    <row r="2559" spans="1:1">
      <c r="A2559" s="59"/>
    </row>
    <row r="2560" spans="1:1">
      <c r="A2560" s="59"/>
    </row>
    <row r="2561" spans="1:1">
      <c r="A2561" s="59"/>
    </row>
    <row r="2562" spans="1:1">
      <c r="A2562" s="59"/>
    </row>
    <row r="2563" spans="1:1">
      <c r="A2563" s="59"/>
    </row>
    <row r="2564" spans="1:1">
      <c r="A2564" s="59"/>
    </row>
    <row r="2565" spans="1:1">
      <c r="A2565" s="59"/>
    </row>
    <row r="2566" spans="1:1">
      <c r="A2566" s="59"/>
    </row>
    <row r="2567" spans="1:1">
      <c r="A2567" s="59"/>
    </row>
    <row r="2568" spans="1:1">
      <c r="A2568" s="59"/>
    </row>
    <row r="2569" spans="1:1">
      <c r="A2569" s="59"/>
    </row>
    <row r="2570" spans="1:1">
      <c r="A2570" s="59"/>
    </row>
    <row r="2571" spans="1:1">
      <c r="A2571" s="59"/>
    </row>
    <row r="2572" spans="1:1">
      <c r="A2572" s="59"/>
    </row>
    <row r="2573" spans="1:1">
      <c r="A2573" s="59"/>
    </row>
    <row r="2574" spans="1:1">
      <c r="A2574" s="59"/>
    </row>
    <row r="2575" spans="1:1">
      <c r="A2575" s="59"/>
    </row>
    <row r="2576" spans="1:1">
      <c r="A2576" s="59"/>
    </row>
    <row r="2577" spans="1:1">
      <c r="A2577" s="59"/>
    </row>
    <row r="2578" spans="1:1">
      <c r="A2578" s="59"/>
    </row>
    <row r="2579" spans="1:1">
      <c r="A2579" s="59"/>
    </row>
    <row r="2580" spans="1:1">
      <c r="A2580" s="59"/>
    </row>
    <row r="2581" spans="1:1">
      <c r="A2581" s="59"/>
    </row>
    <row r="2582" spans="1:1">
      <c r="A2582" s="59"/>
    </row>
    <row r="2583" spans="1:1">
      <c r="A2583" s="59"/>
    </row>
    <row r="2584" spans="1:1">
      <c r="A2584" s="59"/>
    </row>
    <row r="2585" spans="1:1">
      <c r="A2585" s="59"/>
    </row>
    <row r="2586" spans="1:1">
      <c r="A2586" s="59"/>
    </row>
    <row r="2587" spans="1:1">
      <c r="A2587" s="59"/>
    </row>
    <row r="2588" spans="1:1">
      <c r="A2588" s="59"/>
    </row>
    <row r="2589" spans="1:1">
      <c r="A2589" s="59"/>
    </row>
    <row r="2590" spans="1:1">
      <c r="A2590" s="59"/>
    </row>
    <row r="2591" spans="1:1">
      <c r="A2591" s="59"/>
    </row>
    <row r="2592" spans="1:1">
      <c r="A2592" s="59"/>
    </row>
    <row r="2593" spans="1:1">
      <c r="A2593" s="59"/>
    </row>
    <row r="2594" spans="1:1">
      <c r="A2594" s="59"/>
    </row>
    <row r="2595" spans="1:1">
      <c r="A2595" s="59"/>
    </row>
    <row r="2596" spans="1:1">
      <c r="A2596" s="59"/>
    </row>
    <row r="2597" spans="1:1">
      <c r="A2597" s="59"/>
    </row>
    <row r="2598" spans="1:1">
      <c r="A2598" s="59"/>
    </row>
    <row r="2599" spans="1:1">
      <c r="A2599" s="59"/>
    </row>
    <row r="2600" spans="1:1">
      <c r="A2600" s="59"/>
    </row>
    <row r="2601" spans="1:1">
      <c r="A2601" s="59"/>
    </row>
    <row r="2602" spans="1:1">
      <c r="A2602" s="59"/>
    </row>
    <row r="2603" spans="1:1">
      <c r="A2603" s="59"/>
    </row>
    <row r="2604" spans="1:1">
      <c r="A2604" s="59"/>
    </row>
    <row r="2605" spans="1:1">
      <c r="A2605" s="59"/>
    </row>
    <row r="2606" spans="1:1">
      <c r="A2606" s="59"/>
    </row>
    <row r="2607" spans="1:1">
      <c r="A2607" s="59"/>
    </row>
    <row r="2608" spans="1:1">
      <c r="A2608" s="59"/>
    </row>
    <row r="2609" spans="1:1">
      <c r="A2609" s="59"/>
    </row>
    <row r="2610" spans="1:1">
      <c r="A2610" s="59"/>
    </row>
    <row r="2611" spans="1:1">
      <c r="A2611" s="59"/>
    </row>
    <row r="2612" spans="1:1">
      <c r="A2612" s="59"/>
    </row>
    <row r="2613" spans="1:1">
      <c r="A2613" s="59"/>
    </row>
    <row r="2614" spans="1:1">
      <c r="A2614" s="59"/>
    </row>
    <row r="2615" spans="1:1">
      <c r="A2615" s="59"/>
    </row>
    <row r="2616" spans="1:1">
      <c r="A2616" s="59"/>
    </row>
    <row r="2617" spans="1:1">
      <c r="A2617" s="59"/>
    </row>
    <row r="2618" spans="1:1">
      <c r="A2618" s="59"/>
    </row>
    <row r="2619" spans="1:1">
      <c r="A2619" s="59"/>
    </row>
    <row r="2620" spans="1:1">
      <c r="A2620" s="59"/>
    </row>
    <row r="2621" spans="1:1">
      <c r="A2621" s="59"/>
    </row>
    <row r="2622" spans="1:1">
      <c r="A2622" s="59"/>
    </row>
    <row r="2623" spans="1:1">
      <c r="A2623" s="59"/>
    </row>
    <row r="2624" spans="1:1">
      <c r="A2624" s="59"/>
    </row>
    <row r="2625" spans="1:1">
      <c r="A2625" s="59"/>
    </row>
    <row r="2626" spans="1:1">
      <c r="A2626" s="59"/>
    </row>
    <row r="2627" spans="1:1">
      <c r="A2627" s="59"/>
    </row>
    <row r="2628" spans="1:1">
      <c r="A2628" s="59"/>
    </row>
    <row r="2629" spans="1:1">
      <c r="A2629" s="59"/>
    </row>
    <row r="2630" spans="1:1">
      <c r="A2630" s="59"/>
    </row>
    <row r="2631" spans="1:1">
      <c r="A2631" s="59"/>
    </row>
    <row r="2632" spans="1:1">
      <c r="A2632" s="59"/>
    </row>
    <row r="2633" spans="1:1">
      <c r="A2633" s="59"/>
    </row>
    <row r="2634" spans="1:1">
      <c r="A2634" s="59"/>
    </row>
    <row r="2635" spans="1:1">
      <c r="A2635" s="59"/>
    </row>
    <row r="2636" spans="1:1">
      <c r="A2636" s="59"/>
    </row>
    <row r="2637" spans="1:1">
      <c r="A2637" s="59"/>
    </row>
    <row r="2638" spans="1:1">
      <c r="A2638" s="59"/>
    </row>
    <row r="2639" spans="1:1">
      <c r="A2639" s="59"/>
    </row>
    <row r="2640" spans="1:1">
      <c r="A2640" s="59"/>
    </row>
    <row r="2641" spans="1:1">
      <c r="A2641" s="59"/>
    </row>
    <row r="2642" spans="1:1">
      <c r="A2642" s="59"/>
    </row>
    <row r="2643" spans="1:1">
      <c r="A2643" s="59"/>
    </row>
    <row r="2644" spans="1:1">
      <c r="A2644" s="59"/>
    </row>
    <row r="2645" spans="1:1">
      <c r="A2645" s="59"/>
    </row>
    <row r="2646" spans="1:1">
      <c r="A2646" s="59"/>
    </row>
    <row r="2647" spans="1:1">
      <c r="A2647" s="59"/>
    </row>
    <row r="2648" spans="1:1">
      <c r="A2648" s="59"/>
    </row>
    <row r="2649" spans="1:1">
      <c r="A2649" s="59"/>
    </row>
    <row r="2650" spans="1:1">
      <c r="A2650" s="59"/>
    </row>
    <row r="2651" spans="1:1">
      <c r="A2651" s="59"/>
    </row>
    <row r="2652" spans="1:1">
      <c r="A2652" s="59"/>
    </row>
    <row r="2653" spans="1:1">
      <c r="A2653" s="59"/>
    </row>
    <row r="2654" spans="1:1">
      <c r="A2654" s="59"/>
    </row>
    <row r="2655" spans="1:1">
      <c r="A2655" s="59"/>
    </row>
    <row r="2656" spans="1:1">
      <c r="A2656" s="59"/>
    </row>
    <row r="2657" spans="1:1">
      <c r="A2657" s="59"/>
    </row>
    <row r="2658" spans="1:1">
      <c r="A2658" s="59"/>
    </row>
    <row r="2659" spans="1:1">
      <c r="A2659" s="59"/>
    </row>
    <row r="2660" spans="1:1">
      <c r="A2660" s="59"/>
    </row>
    <row r="2661" spans="1:1">
      <c r="A2661" s="59"/>
    </row>
    <row r="2662" spans="1:1">
      <c r="A2662" s="59"/>
    </row>
    <row r="2663" spans="1:1">
      <c r="A2663" s="59"/>
    </row>
    <row r="2664" spans="1:1">
      <c r="A2664" s="59"/>
    </row>
    <row r="2665" spans="1:1">
      <c r="A2665" s="59"/>
    </row>
    <row r="2666" spans="1:1">
      <c r="A2666" s="59"/>
    </row>
    <row r="2667" spans="1:1">
      <c r="A2667" s="59"/>
    </row>
    <row r="2668" spans="1:1">
      <c r="A2668" s="59"/>
    </row>
    <row r="2669" spans="1:1">
      <c r="A2669" s="59"/>
    </row>
    <row r="2670" spans="1:1">
      <c r="A2670" s="59"/>
    </row>
    <row r="2671" spans="1:1">
      <c r="A2671" s="59"/>
    </row>
    <row r="2672" spans="1:1">
      <c r="A2672" s="59"/>
    </row>
    <row r="2673" spans="1:1">
      <c r="A2673" s="59"/>
    </row>
    <row r="2674" spans="1:1">
      <c r="A2674" s="59"/>
    </row>
    <row r="2675" spans="1:1">
      <c r="A2675" s="59"/>
    </row>
    <row r="2676" spans="1:1">
      <c r="A2676" s="59"/>
    </row>
    <row r="2677" spans="1:1">
      <c r="A2677" s="59"/>
    </row>
    <row r="2678" spans="1:1">
      <c r="A2678" s="59"/>
    </row>
    <row r="2679" spans="1:1">
      <c r="A2679" s="59"/>
    </row>
    <row r="2680" spans="1:1">
      <c r="A2680" s="59"/>
    </row>
    <row r="2681" spans="1:1">
      <c r="A2681" s="59"/>
    </row>
    <row r="2682" spans="1:1">
      <c r="A2682" s="59"/>
    </row>
    <row r="2683" spans="1:1">
      <c r="A2683" s="59"/>
    </row>
    <row r="2684" spans="1:1">
      <c r="A2684" s="59"/>
    </row>
    <row r="2685" spans="1:1">
      <c r="A2685" s="59"/>
    </row>
    <row r="2686" spans="1:1">
      <c r="A2686" s="59"/>
    </row>
    <row r="2687" spans="1:1">
      <c r="A2687" s="59"/>
    </row>
    <row r="2688" spans="1:1">
      <c r="A2688" s="59"/>
    </row>
    <row r="2689" spans="1:1">
      <c r="A2689" s="59"/>
    </row>
    <row r="2690" spans="1:1">
      <c r="A2690" s="59"/>
    </row>
    <row r="2691" spans="1:1">
      <c r="A2691" s="59"/>
    </row>
    <row r="2692" spans="1:1">
      <c r="A2692" s="59"/>
    </row>
    <row r="2693" spans="1:1">
      <c r="A2693" s="59"/>
    </row>
    <row r="2694" spans="1:1">
      <c r="A2694" s="59"/>
    </row>
    <row r="2695" spans="1:1">
      <c r="A2695" s="59"/>
    </row>
    <row r="2696" spans="1:1">
      <c r="A2696" s="59"/>
    </row>
    <row r="2697" spans="1:1">
      <c r="A2697" s="59"/>
    </row>
    <row r="2698" spans="1:1">
      <c r="A2698" s="59"/>
    </row>
    <row r="2699" spans="1:1">
      <c r="A2699" s="59"/>
    </row>
    <row r="2700" spans="1:1">
      <c r="A2700" s="59"/>
    </row>
    <row r="2701" spans="1:1">
      <c r="A2701" s="59"/>
    </row>
    <row r="2702" spans="1:1">
      <c r="A2702" s="59"/>
    </row>
    <row r="2703" spans="1:1">
      <c r="A2703" s="59"/>
    </row>
    <row r="2704" spans="1:1">
      <c r="A2704" s="59"/>
    </row>
    <row r="2705" spans="1:1">
      <c r="A2705" s="59"/>
    </row>
    <row r="2706" spans="1:1">
      <c r="A2706" s="59"/>
    </row>
    <row r="2707" spans="1:1">
      <c r="A2707" s="59"/>
    </row>
    <row r="2708" spans="1:1">
      <c r="A2708" s="59"/>
    </row>
    <row r="2709" spans="1:1">
      <c r="A2709" s="59"/>
    </row>
    <row r="2710" spans="1:1">
      <c r="A2710" s="59"/>
    </row>
    <row r="2711" spans="1:1">
      <c r="A2711" s="59"/>
    </row>
    <row r="2712" spans="1:1">
      <c r="A2712" s="59"/>
    </row>
    <row r="2713" spans="1:1">
      <c r="A2713" s="59"/>
    </row>
    <row r="2714" spans="1:1">
      <c r="A2714" s="59"/>
    </row>
    <row r="2715" spans="1:1">
      <c r="A2715" s="59"/>
    </row>
    <row r="2716" spans="1:1">
      <c r="A2716" s="59"/>
    </row>
    <row r="2717" spans="1:1">
      <c r="A2717" s="59"/>
    </row>
    <row r="2718" spans="1:1">
      <c r="A2718" s="59"/>
    </row>
    <row r="2719" spans="1:1">
      <c r="A2719" s="59"/>
    </row>
    <row r="2720" spans="1:1">
      <c r="A2720" s="59"/>
    </row>
    <row r="2721" spans="1:1">
      <c r="A2721" s="59"/>
    </row>
    <row r="2722" spans="1:1">
      <c r="A2722" s="59"/>
    </row>
    <row r="2723" spans="1:1">
      <c r="A2723" s="59"/>
    </row>
    <row r="2724" spans="1:1">
      <c r="A2724" s="59"/>
    </row>
    <row r="2725" spans="1:1">
      <c r="A2725" s="59"/>
    </row>
    <row r="2726" spans="1:1">
      <c r="A2726" s="59"/>
    </row>
    <row r="2727" spans="1:1">
      <c r="A2727" s="59"/>
    </row>
    <row r="2728" spans="1:1">
      <c r="A2728" s="59"/>
    </row>
    <row r="2729" spans="1:1">
      <c r="A2729" s="59"/>
    </row>
    <row r="2730" spans="1:1">
      <c r="A2730" s="59"/>
    </row>
    <row r="2731" spans="1:1">
      <c r="A2731" s="59"/>
    </row>
    <row r="2732" spans="1:1">
      <c r="A2732" s="59"/>
    </row>
    <row r="2733" spans="1:1">
      <c r="A2733" s="59"/>
    </row>
    <row r="2734" spans="1:1">
      <c r="A2734" s="59"/>
    </row>
    <row r="2735" spans="1:1">
      <c r="A2735" s="59"/>
    </row>
    <row r="2736" spans="1:1">
      <c r="A2736" s="59"/>
    </row>
    <row r="2737" spans="1:1">
      <c r="A2737" s="59"/>
    </row>
    <row r="2738" spans="1:1">
      <c r="A2738" s="59"/>
    </row>
    <row r="2739" spans="1:1">
      <c r="A2739" s="59"/>
    </row>
    <row r="2740" spans="1:1">
      <c r="A2740" s="59"/>
    </row>
    <row r="2741" spans="1:1">
      <c r="A2741" s="59"/>
    </row>
    <row r="2742" spans="1:1">
      <c r="A2742" s="59"/>
    </row>
    <row r="2743" spans="1:1">
      <c r="A2743" s="59"/>
    </row>
    <row r="2744" spans="1:1">
      <c r="A2744" s="59"/>
    </row>
    <row r="2745" spans="1:1">
      <c r="A2745" s="59"/>
    </row>
    <row r="2746" spans="1:1">
      <c r="A2746" s="59"/>
    </row>
    <row r="2747" spans="1:1">
      <c r="A2747" s="59"/>
    </row>
    <row r="2748" spans="1:1">
      <c r="A2748" s="59"/>
    </row>
    <row r="2749" spans="1:1">
      <c r="A2749" s="59"/>
    </row>
    <row r="2750" spans="1:1">
      <c r="A2750" s="59"/>
    </row>
    <row r="2751" spans="1:1">
      <c r="A2751" s="59"/>
    </row>
    <row r="2752" spans="1:1">
      <c r="A2752" s="59"/>
    </row>
    <row r="2753" spans="1:1">
      <c r="A2753" s="59"/>
    </row>
    <row r="2754" spans="1:1">
      <c r="A2754" s="59"/>
    </row>
    <row r="2755" spans="1:1">
      <c r="A2755" s="59"/>
    </row>
    <row r="2756" spans="1:1">
      <c r="A2756" s="59"/>
    </row>
    <row r="2757" spans="1:1">
      <c r="A2757" s="59"/>
    </row>
    <row r="2758" spans="1:1">
      <c r="A2758" s="59"/>
    </row>
    <row r="2759" spans="1:1">
      <c r="A2759" s="59"/>
    </row>
    <row r="2760" spans="1:1">
      <c r="A2760" s="59"/>
    </row>
    <row r="2761" spans="1:1">
      <c r="A2761" s="59"/>
    </row>
    <row r="2762" spans="1:1">
      <c r="A2762" s="59"/>
    </row>
    <row r="2763" spans="1:1">
      <c r="A2763" s="59"/>
    </row>
    <row r="2764" spans="1:1">
      <c r="A2764" s="59"/>
    </row>
    <row r="2765" spans="1:1">
      <c r="A2765" s="59"/>
    </row>
    <row r="2766" spans="1:1">
      <c r="A2766" s="59"/>
    </row>
    <row r="2767" spans="1:1">
      <c r="A2767" s="59"/>
    </row>
    <row r="2768" spans="1:1">
      <c r="A2768" s="59"/>
    </row>
    <row r="2769" spans="1:1">
      <c r="A2769" s="59"/>
    </row>
    <row r="2770" spans="1:1">
      <c r="A2770" s="59"/>
    </row>
    <row r="2771" spans="1:1">
      <c r="A2771" s="59"/>
    </row>
    <row r="2772" spans="1:1">
      <c r="A2772" s="59"/>
    </row>
    <row r="2773" spans="1:1">
      <c r="A2773" s="59"/>
    </row>
    <row r="2774" spans="1:1">
      <c r="A2774" s="59"/>
    </row>
    <row r="2775" spans="1:1">
      <c r="A2775" s="59"/>
    </row>
    <row r="2776" spans="1:1">
      <c r="A2776" s="59"/>
    </row>
    <row r="2777" spans="1:1">
      <c r="A2777" s="59"/>
    </row>
    <row r="2778" spans="1:1">
      <c r="A2778" s="59"/>
    </row>
    <row r="2779" spans="1:1">
      <c r="A2779" s="59"/>
    </row>
    <row r="2780" spans="1:1">
      <c r="A2780" s="59"/>
    </row>
    <row r="2781" spans="1:1">
      <c r="A2781" s="59"/>
    </row>
    <row r="2782" spans="1:1">
      <c r="A2782" s="59"/>
    </row>
    <row r="2783" spans="1:1">
      <c r="A2783" s="59"/>
    </row>
    <row r="2784" spans="1:1">
      <c r="A2784" s="59"/>
    </row>
    <row r="2785" spans="1:1">
      <c r="A2785" s="59"/>
    </row>
    <row r="2786" spans="1:1">
      <c r="A2786" s="59"/>
    </row>
    <row r="2787" spans="1:1">
      <c r="A2787" s="59"/>
    </row>
    <row r="2788" spans="1:1">
      <c r="A2788" s="59"/>
    </row>
    <row r="2789" spans="1:1">
      <c r="A2789" s="59"/>
    </row>
    <row r="2790" spans="1:1">
      <c r="A2790" s="59"/>
    </row>
    <row r="2791" spans="1:1">
      <c r="A2791" s="59"/>
    </row>
    <row r="2792" spans="1:1">
      <c r="A2792" s="59"/>
    </row>
    <row r="2793" spans="1:1">
      <c r="A2793" s="59"/>
    </row>
    <row r="2794" spans="1:1">
      <c r="A2794" s="59"/>
    </row>
    <row r="2795" spans="1:1">
      <c r="A2795" s="59"/>
    </row>
    <row r="2796" spans="1:1">
      <c r="A2796" s="59"/>
    </row>
    <row r="2797" spans="1:1">
      <c r="A2797" s="59"/>
    </row>
    <row r="2798" spans="1:1">
      <c r="A2798" s="59"/>
    </row>
    <row r="2799" spans="1:1">
      <c r="A2799" s="59"/>
    </row>
    <row r="2800" spans="1:1">
      <c r="A2800" s="59"/>
    </row>
    <row r="2801" spans="1:1">
      <c r="A2801" s="59"/>
    </row>
    <row r="2802" spans="1:1">
      <c r="A2802" s="59"/>
    </row>
    <row r="2803" spans="1:1">
      <c r="A2803" s="59"/>
    </row>
    <row r="2804" spans="1:1">
      <c r="A2804" s="59"/>
    </row>
    <row r="2805" spans="1:1">
      <c r="A2805" s="59"/>
    </row>
    <row r="2806" spans="1:1">
      <c r="A2806" s="59"/>
    </row>
    <row r="2807" spans="1:1">
      <c r="A2807" s="59"/>
    </row>
    <row r="2808" spans="1:1">
      <c r="A2808" s="59"/>
    </row>
    <row r="2809" spans="1:1">
      <c r="A2809" s="59"/>
    </row>
    <row r="2810" spans="1:1">
      <c r="A2810" s="59"/>
    </row>
    <row r="2811" spans="1:1">
      <c r="A2811" s="59"/>
    </row>
    <row r="2812" spans="1:1">
      <c r="A2812" s="59"/>
    </row>
    <row r="2813" spans="1:1">
      <c r="A2813" s="59"/>
    </row>
    <row r="2814" spans="1:1">
      <c r="A2814" s="59"/>
    </row>
    <row r="2815" spans="1:1">
      <c r="A2815" s="59"/>
    </row>
    <row r="2816" spans="1:1">
      <c r="A2816" s="59"/>
    </row>
    <row r="2817" spans="1:1">
      <c r="A2817" s="59"/>
    </row>
    <row r="2818" spans="1:1">
      <c r="A2818" s="59"/>
    </row>
    <row r="2819" spans="1:1">
      <c r="A2819" s="59"/>
    </row>
    <row r="2820" spans="1:1">
      <c r="A2820" s="59"/>
    </row>
    <row r="2821" spans="1:1">
      <c r="A2821" s="59"/>
    </row>
    <row r="2822" spans="1:1">
      <c r="A2822" s="59"/>
    </row>
    <row r="2823" spans="1:1">
      <c r="A2823" s="59"/>
    </row>
    <row r="2824" spans="1:1">
      <c r="A2824" s="59"/>
    </row>
    <row r="2825" spans="1:1">
      <c r="A2825" s="59"/>
    </row>
    <row r="2826" spans="1:1">
      <c r="A2826" s="59"/>
    </row>
    <row r="2827" spans="1:1">
      <c r="A2827" s="59"/>
    </row>
    <row r="2828" spans="1:1">
      <c r="A2828" s="59"/>
    </row>
    <row r="2829" spans="1:1">
      <c r="A2829" s="59"/>
    </row>
    <row r="2830" spans="1:1">
      <c r="A2830" s="59"/>
    </row>
    <row r="2831" spans="1:1">
      <c r="A2831" s="59"/>
    </row>
    <row r="2832" spans="1:1">
      <c r="A2832" s="59"/>
    </row>
    <row r="2833" spans="1:1">
      <c r="A2833" s="59"/>
    </row>
    <row r="2834" spans="1:1">
      <c r="A2834" s="59"/>
    </row>
    <row r="2835" spans="1:1">
      <c r="A2835" s="59"/>
    </row>
    <row r="2836" spans="1:1">
      <c r="A2836" s="59"/>
    </row>
    <row r="2837" spans="1:1">
      <c r="A2837" s="59"/>
    </row>
    <row r="2838" spans="1:1">
      <c r="A2838" s="59"/>
    </row>
    <row r="2839" spans="1:1">
      <c r="A2839" s="59"/>
    </row>
    <row r="2840" spans="1:1">
      <c r="A2840" s="59"/>
    </row>
    <row r="2841" spans="1:1">
      <c r="A2841" s="59"/>
    </row>
    <row r="2842" spans="1:1">
      <c r="A2842" s="59"/>
    </row>
    <row r="2843" spans="1:1">
      <c r="A2843" s="59"/>
    </row>
    <row r="2844" spans="1:1">
      <c r="A2844" s="59"/>
    </row>
    <row r="2845" spans="1:1">
      <c r="A2845" s="59"/>
    </row>
    <row r="2846" spans="1:1">
      <c r="A2846" s="59"/>
    </row>
    <row r="2847" spans="1:1">
      <c r="A2847" s="59"/>
    </row>
    <row r="2848" spans="1:1">
      <c r="A2848" s="59"/>
    </row>
    <row r="2849" spans="1:1">
      <c r="A2849" s="59"/>
    </row>
    <row r="2850" spans="1:1">
      <c r="A2850" s="59"/>
    </row>
    <row r="2851" spans="1:1">
      <c r="A2851" s="59"/>
    </row>
    <row r="2852" spans="1:1">
      <c r="A2852" s="59"/>
    </row>
    <row r="2853" spans="1:1">
      <c r="A2853" s="59"/>
    </row>
    <row r="2854" spans="1:1">
      <c r="A2854" s="59"/>
    </row>
    <row r="2855" spans="1:1">
      <c r="A2855" s="59"/>
    </row>
    <row r="2856" spans="1:1">
      <c r="A2856" s="59"/>
    </row>
    <row r="2857" spans="1:1">
      <c r="A2857" s="59"/>
    </row>
    <row r="2858" spans="1:1">
      <c r="A2858" s="59"/>
    </row>
    <row r="2859" spans="1:1">
      <c r="A2859" s="59"/>
    </row>
    <row r="2860" spans="1:1">
      <c r="A2860" s="59"/>
    </row>
    <row r="2861" spans="1:1">
      <c r="A2861" s="59"/>
    </row>
    <row r="2862" spans="1:1">
      <c r="A2862" s="59"/>
    </row>
    <row r="2863" spans="1:1">
      <c r="A2863" s="59"/>
    </row>
    <row r="2864" spans="1:1">
      <c r="A2864" s="59"/>
    </row>
    <row r="2865" spans="1:1">
      <c r="A2865" s="59"/>
    </row>
    <row r="2866" spans="1:1">
      <c r="A2866" s="59"/>
    </row>
    <row r="2867" spans="1:1">
      <c r="A2867" s="59"/>
    </row>
    <row r="2868" spans="1:1">
      <c r="A2868" s="59"/>
    </row>
    <row r="2869" spans="1:1">
      <c r="A2869" s="59"/>
    </row>
    <row r="2870" spans="1:1">
      <c r="A2870" s="59"/>
    </row>
    <row r="2871" spans="1:1">
      <c r="A2871" s="59"/>
    </row>
    <row r="2872" spans="1:1">
      <c r="A2872" s="59"/>
    </row>
    <row r="2873" spans="1:1">
      <c r="A2873" s="59"/>
    </row>
    <row r="2874" spans="1:1">
      <c r="A2874" s="59"/>
    </row>
    <row r="2875" spans="1:1">
      <c r="A2875" s="59"/>
    </row>
    <row r="2876" spans="1:1">
      <c r="A2876" s="59"/>
    </row>
    <row r="2877" spans="1:1">
      <c r="A2877" s="59"/>
    </row>
    <row r="2878" spans="1:1">
      <c r="A2878" s="59"/>
    </row>
    <row r="2879" spans="1:1">
      <c r="A2879" s="59"/>
    </row>
    <row r="2880" spans="1:1">
      <c r="A2880" s="59"/>
    </row>
    <row r="2881" spans="1:1">
      <c r="A2881" s="59"/>
    </row>
    <row r="2882" spans="1:1">
      <c r="A2882" s="59"/>
    </row>
    <row r="2883" spans="1:1">
      <c r="A2883" s="59"/>
    </row>
    <row r="2884" spans="1:1">
      <c r="A2884" s="59"/>
    </row>
    <row r="2885" spans="1:1">
      <c r="A2885" s="59"/>
    </row>
    <row r="2886" spans="1:1">
      <c r="A2886" s="59"/>
    </row>
    <row r="2887" spans="1:1">
      <c r="A2887" s="59"/>
    </row>
    <row r="2888" spans="1:1">
      <c r="A2888" s="59"/>
    </row>
    <row r="2889" spans="1:1">
      <c r="A2889" s="59"/>
    </row>
    <row r="2890" spans="1:1">
      <c r="A2890" s="59"/>
    </row>
    <row r="2891" spans="1:1">
      <c r="A2891" s="59"/>
    </row>
    <row r="2892" spans="1:1">
      <c r="A2892" s="59"/>
    </row>
    <row r="2893" spans="1:1">
      <c r="A2893" s="59"/>
    </row>
    <row r="2894" spans="1:1">
      <c r="A2894" s="59"/>
    </row>
    <row r="2895" spans="1:1">
      <c r="A2895" s="59"/>
    </row>
    <row r="2896" spans="1:1">
      <c r="A2896" s="59"/>
    </row>
    <row r="2897" spans="1:1">
      <c r="A2897" s="59"/>
    </row>
    <row r="2898" spans="1:1">
      <c r="A2898" s="59"/>
    </row>
    <row r="2899" spans="1:1">
      <c r="A2899" s="59"/>
    </row>
    <row r="2900" spans="1:1">
      <c r="A2900" s="59"/>
    </row>
    <row r="2901" spans="1:1">
      <c r="A2901" s="59"/>
    </row>
    <row r="2902" spans="1:1">
      <c r="A2902" s="59"/>
    </row>
    <row r="2903" spans="1:1">
      <c r="A2903" s="59"/>
    </row>
    <row r="2904" spans="1:1">
      <c r="A2904" s="59"/>
    </row>
    <row r="2905" spans="1:1">
      <c r="A2905" s="59"/>
    </row>
    <row r="2906" spans="1:1">
      <c r="A2906" s="59"/>
    </row>
    <row r="2907" spans="1:1">
      <c r="A2907" s="59"/>
    </row>
    <row r="2908" spans="1:1">
      <c r="A2908" s="59"/>
    </row>
    <row r="2909" spans="1:1">
      <c r="A2909" s="59"/>
    </row>
    <row r="2910" spans="1:1">
      <c r="A2910" s="59"/>
    </row>
    <row r="2911" spans="1:1">
      <c r="A2911" s="59"/>
    </row>
    <row r="2912" spans="1:1">
      <c r="A2912" s="59"/>
    </row>
    <row r="2913" spans="1:1">
      <c r="A2913" s="59"/>
    </row>
    <row r="2914" spans="1:1">
      <c r="A2914" s="59"/>
    </row>
    <row r="2915" spans="1:1">
      <c r="A2915" s="59"/>
    </row>
    <row r="2916" spans="1:1">
      <c r="A2916" s="59"/>
    </row>
    <row r="2917" spans="1:1">
      <c r="A2917" s="59"/>
    </row>
    <row r="2918" spans="1:1">
      <c r="A2918" s="59"/>
    </row>
    <row r="2919" spans="1:1">
      <c r="A2919" s="59"/>
    </row>
    <row r="2920" spans="1:1">
      <c r="A2920" s="59"/>
    </row>
    <row r="2921" spans="1:1">
      <c r="A2921" s="59"/>
    </row>
    <row r="2922" spans="1:1">
      <c r="A2922" s="59"/>
    </row>
    <row r="2923" spans="1:1">
      <c r="A2923" s="59"/>
    </row>
    <row r="2924" spans="1:1">
      <c r="A2924" s="59"/>
    </row>
    <row r="2925" spans="1:1">
      <c r="A2925" s="59"/>
    </row>
    <row r="2926" spans="1:1">
      <c r="A2926" s="59"/>
    </row>
    <row r="2927" spans="1:1">
      <c r="A2927" s="59"/>
    </row>
    <row r="2928" spans="1:1">
      <c r="A2928" s="59"/>
    </row>
    <row r="2929" spans="1:1">
      <c r="A2929" s="59"/>
    </row>
    <row r="2930" spans="1:1">
      <c r="A2930" s="59"/>
    </row>
    <row r="2931" spans="1:1">
      <c r="A2931" s="59"/>
    </row>
    <row r="2932" spans="1:1">
      <c r="A2932" s="59"/>
    </row>
    <row r="2933" spans="1:1">
      <c r="A2933" s="59"/>
    </row>
    <row r="2934" spans="1:1">
      <c r="A2934" s="59"/>
    </row>
    <row r="2935" spans="1:1">
      <c r="A2935" s="59"/>
    </row>
    <row r="2936" spans="1:1">
      <c r="A2936" s="59"/>
    </row>
    <row r="2937" spans="1:1">
      <c r="A2937" s="59"/>
    </row>
    <row r="2938" spans="1:1">
      <c r="A2938" s="59"/>
    </row>
    <row r="2939" spans="1:1">
      <c r="A2939" s="59"/>
    </row>
    <row r="2940" spans="1:1">
      <c r="A2940" s="59"/>
    </row>
    <row r="2941" spans="1:1">
      <c r="A2941" s="59"/>
    </row>
    <row r="2942" spans="1:1">
      <c r="A2942" s="59"/>
    </row>
    <row r="2943" spans="1:1">
      <c r="A2943" s="59"/>
    </row>
    <row r="2944" spans="1:1">
      <c r="A2944" s="59"/>
    </row>
    <row r="2945" spans="1:1">
      <c r="A2945" s="59"/>
    </row>
    <row r="2946" spans="1:1">
      <c r="A2946" s="59"/>
    </row>
    <row r="2947" spans="1:1">
      <c r="A2947" s="59"/>
    </row>
    <row r="2948" spans="1:1">
      <c r="A2948" s="59"/>
    </row>
    <row r="2949" spans="1:1">
      <c r="A2949" s="59"/>
    </row>
    <row r="2950" spans="1:1">
      <c r="A2950" s="59"/>
    </row>
    <row r="2951" spans="1:1">
      <c r="A2951" s="59"/>
    </row>
    <row r="2952" spans="1:1">
      <c r="A2952" s="59"/>
    </row>
    <row r="2953" spans="1:1">
      <c r="A2953" s="59"/>
    </row>
    <row r="2954" spans="1:1">
      <c r="A2954" s="59"/>
    </row>
    <row r="2955" spans="1:1">
      <c r="A2955" s="59"/>
    </row>
    <row r="2956" spans="1:1">
      <c r="A2956" s="59"/>
    </row>
    <row r="2957" spans="1:1">
      <c r="A2957" s="59"/>
    </row>
    <row r="2958" spans="1:1">
      <c r="A2958" s="59"/>
    </row>
    <row r="2959" spans="1:1">
      <c r="A2959" s="59"/>
    </row>
    <row r="2960" spans="1:1">
      <c r="A2960" s="59"/>
    </row>
    <row r="2961" spans="1:1">
      <c r="A2961" s="59"/>
    </row>
    <row r="2962" spans="1:1">
      <c r="A2962" s="59"/>
    </row>
    <row r="2963" spans="1:1">
      <c r="A2963" s="59"/>
    </row>
    <row r="2964" spans="1:1">
      <c r="A2964" s="59"/>
    </row>
    <row r="2965" spans="1:1">
      <c r="A2965" s="59"/>
    </row>
    <row r="2966" spans="1:1">
      <c r="A2966" s="59"/>
    </row>
    <row r="2967" spans="1:1">
      <c r="A2967" s="59"/>
    </row>
    <row r="2968" spans="1:1">
      <c r="A2968" s="59"/>
    </row>
    <row r="2969" spans="1:1">
      <c r="A2969" s="59"/>
    </row>
    <row r="2970" spans="1:1">
      <c r="A2970" s="59"/>
    </row>
    <row r="2971" spans="1:1">
      <c r="A2971" s="59"/>
    </row>
    <row r="2972" spans="1:1">
      <c r="A2972" s="59"/>
    </row>
    <row r="2973" spans="1:1">
      <c r="A2973" s="59"/>
    </row>
    <row r="2974" spans="1:1">
      <c r="A2974" s="59"/>
    </row>
    <row r="2975" spans="1:1">
      <c r="A2975" s="59"/>
    </row>
    <row r="2976" spans="1:1">
      <c r="A2976" s="59"/>
    </row>
    <row r="2977" spans="1:1">
      <c r="A2977" s="59"/>
    </row>
    <row r="2978" spans="1:1">
      <c r="A2978" s="59"/>
    </row>
    <row r="2979" spans="1:1">
      <c r="A2979" s="59"/>
    </row>
    <row r="2980" spans="1:1">
      <c r="A2980" s="59"/>
    </row>
    <row r="2981" spans="1:1">
      <c r="A2981" s="59"/>
    </row>
    <row r="2982" spans="1:1">
      <c r="A2982" s="59"/>
    </row>
    <row r="2983" spans="1:1">
      <c r="A2983" s="59"/>
    </row>
    <row r="2984" spans="1:1">
      <c r="A2984" s="59"/>
    </row>
    <row r="2985" spans="1:1">
      <c r="A2985" s="59"/>
    </row>
    <row r="2986" spans="1:1">
      <c r="A2986" s="59"/>
    </row>
    <row r="2987" spans="1:1">
      <c r="A2987" s="59"/>
    </row>
    <row r="2988" spans="1:1">
      <c r="A2988" s="59"/>
    </row>
    <row r="2989" spans="1:1">
      <c r="A2989" s="59"/>
    </row>
    <row r="2990" spans="1:1">
      <c r="A2990" s="59"/>
    </row>
    <row r="2991" spans="1:1">
      <c r="A2991" s="59"/>
    </row>
    <row r="2992" spans="1:1">
      <c r="A2992" s="59"/>
    </row>
    <row r="2993" spans="1:1">
      <c r="A2993" s="59"/>
    </row>
    <row r="2994" spans="1:1">
      <c r="A2994" s="59"/>
    </row>
    <row r="2995" spans="1:1">
      <c r="A2995" s="59"/>
    </row>
    <row r="2996" spans="1:1">
      <c r="A2996" s="59"/>
    </row>
    <row r="2997" spans="1:1">
      <c r="A2997" s="59"/>
    </row>
    <row r="2998" spans="1:1">
      <c r="A2998" s="59"/>
    </row>
    <row r="2999" spans="1:1">
      <c r="A2999" s="59"/>
    </row>
    <row r="3000" spans="1:1">
      <c r="A3000" s="59"/>
    </row>
    <row r="3001" spans="1:1">
      <c r="A3001" s="59"/>
    </row>
    <row r="3002" spans="1:1">
      <c r="A3002" s="59"/>
    </row>
    <row r="3003" spans="1:1">
      <c r="A3003" s="59"/>
    </row>
    <row r="3004" spans="1:1">
      <c r="A3004" s="59"/>
    </row>
    <row r="3005" spans="1:1">
      <c r="A3005" s="59"/>
    </row>
    <row r="3006" spans="1:1">
      <c r="A3006" s="59"/>
    </row>
    <row r="3007" spans="1:1">
      <c r="A3007" s="59"/>
    </row>
    <row r="3008" spans="1:1">
      <c r="A3008" s="59"/>
    </row>
    <row r="3009" spans="1:1">
      <c r="A3009" s="59"/>
    </row>
    <row r="3010" spans="1:1">
      <c r="A3010" s="59"/>
    </row>
    <row r="3011" spans="1:1">
      <c r="A3011" s="59"/>
    </row>
    <row r="3012" spans="1:1">
      <c r="A3012" s="59"/>
    </row>
    <row r="3013" spans="1:1">
      <c r="A3013" s="59"/>
    </row>
    <row r="3014" spans="1:1">
      <c r="A3014" s="59"/>
    </row>
    <row r="3015" spans="1:1">
      <c r="A3015" s="59"/>
    </row>
    <row r="3016" spans="1:1">
      <c r="A3016" s="59"/>
    </row>
    <row r="3017" spans="1:1">
      <c r="A3017" s="59"/>
    </row>
    <row r="3018" spans="1:1">
      <c r="A3018" s="59"/>
    </row>
    <row r="3019" spans="1:1">
      <c r="A3019" s="59"/>
    </row>
    <row r="3020" spans="1:1">
      <c r="A3020" s="59"/>
    </row>
    <row r="3021" spans="1:1">
      <c r="A3021" s="59"/>
    </row>
    <row r="3022" spans="1:1">
      <c r="A3022" s="59"/>
    </row>
    <row r="3023" spans="1:1">
      <c r="A3023" s="59"/>
    </row>
    <row r="3024" spans="1:1">
      <c r="A3024" s="59"/>
    </row>
    <row r="3025" spans="1:1">
      <c r="A3025" s="59"/>
    </row>
    <row r="3026" spans="1:1">
      <c r="A3026" s="59"/>
    </row>
    <row r="3027" spans="1:1">
      <c r="A3027" s="59"/>
    </row>
    <row r="3028" spans="1:1">
      <c r="A3028" s="59"/>
    </row>
    <row r="3029" spans="1:1">
      <c r="A3029" s="59"/>
    </row>
    <row r="3030" spans="1:1">
      <c r="A3030" s="59"/>
    </row>
    <row r="3031" spans="1:1">
      <c r="A3031" s="59"/>
    </row>
    <row r="3032" spans="1:1">
      <c r="A3032" s="59"/>
    </row>
    <row r="3033" spans="1:1">
      <c r="A3033" s="59"/>
    </row>
    <row r="3034" spans="1:1">
      <c r="A3034" s="59"/>
    </row>
    <row r="3035" spans="1:1">
      <c r="A3035" s="59"/>
    </row>
    <row r="3036" spans="1:1">
      <c r="A3036" s="59"/>
    </row>
    <row r="3037" spans="1:1">
      <c r="A3037" s="59"/>
    </row>
    <row r="3038" spans="1:1">
      <c r="A3038" s="59"/>
    </row>
    <row r="3039" spans="1:1">
      <c r="A3039" s="59"/>
    </row>
    <row r="3040" spans="1:1">
      <c r="A3040" s="59"/>
    </row>
    <row r="3041" spans="1:1">
      <c r="A3041" s="59"/>
    </row>
    <row r="3042" spans="1:1">
      <c r="A3042" s="59"/>
    </row>
    <row r="3043" spans="1:1">
      <c r="A3043" s="59"/>
    </row>
    <row r="3044" spans="1:1">
      <c r="A3044" s="59"/>
    </row>
    <row r="3045" spans="1:1">
      <c r="A3045" s="59"/>
    </row>
    <row r="3046" spans="1:1">
      <c r="A3046" s="59"/>
    </row>
    <row r="3047" spans="1:1">
      <c r="A3047" s="59"/>
    </row>
    <row r="3048" spans="1:1">
      <c r="A3048" s="59"/>
    </row>
    <row r="3049" spans="1:1">
      <c r="A3049" s="59"/>
    </row>
    <row r="3050" spans="1:1">
      <c r="A3050" s="59"/>
    </row>
    <row r="3051" spans="1:1">
      <c r="A3051" s="59"/>
    </row>
    <row r="3052" spans="1:1">
      <c r="A3052" s="59"/>
    </row>
    <row r="3053" spans="1:1">
      <c r="A3053" s="59"/>
    </row>
    <row r="3054" spans="1:1">
      <c r="A3054" s="59"/>
    </row>
    <row r="3055" spans="1:1">
      <c r="A3055" s="59"/>
    </row>
    <row r="3056" spans="1:1">
      <c r="A3056" s="59"/>
    </row>
    <row r="3057" spans="1:1">
      <c r="A3057" s="59"/>
    </row>
    <row r="3058" spans="1:1">
      <c r="A3058" s="59"/>
    </row>
    <row r="3059" spans="1:1">
      <c r="A3059" s="59"/>
    </row>
    <row r="3060" spans="1:1">
      <c r="A3060" s="59"/>
    </row>
    <row r="3061" spans="1:1">
      <c r="A3061" s="59"/>
    </row>
    <row r="3062" spans="1:1">
      <c r="A3062" s="59"/>
    </row>
    <row r="3063" spans="1:1">
      <c r="A3063" s="59"/>
    </row>
    <row r="3064" spans="1:1">
      <c r="A3064" s="59"/>
    </row>
    <row r="3065" spans="1:1">
      <c r="A3065" s="59"/>
    </row>
    <row r="3066" spans="1:1">
      <c r="A3066" s="59"/>
    </row>
    <row r="3067" spans="1:1">
      <c r="A3067" s="59"/>
    </row>
    <row r="3068" spans="1:1">
      <c r="A3068" s="59"/>
    </row>
    <row r="3069" spans="1:1">
      <c r="A3069" s="59"/>
    </row>
    <row r="3070" spans="1:1">
      <c r="A3070" s="59"/>
    </row>
    <row r="3071" spans="1:1">
      <c r="A3071" s="59"/>
    </row>
    <row r="3072" spans="1:1">
      <c r="A3072" s="59"/>
    </row>
    <row r="3073" spans="1:1">
      <c r="A3073" s="59"/>
    </row>
    <row r="3074" spans="1:1">
      <c r="A3074" s="59"/>
    </row>
    <row r="3075" spans="1:1">
      <c r="A3075" s="59"/>
    </row>
    <row r="3076" spans="1:1">
      <c r="A3076" s="59"/>
    </row>
    <row r="3077" spans="1:1">
      <c r="A3077" s="59"/>
    </row>
    <row r="3078" spans="1:1">
      <c r="A3078" s="59"/>
    </row>
    <row r="3079" spans="1:1">
      <c r="A3079" s="59"/>
    </row>
    <row r="3080" spans="1:1">
      <c r="A3080" s="59"/>
    </row>
    <row r="3081" spans="1:1">
      <c r="A3081" s="59"/>
    </row>
    <row r="3082" spans="1:1">
      <c r="A3082" s="59"/>
    </row>
    <row r="3083" spans="1:1">
      <c r="A3083" s="59"/>
    </row>
    <row r="3084" spans="1:1">
      <c r="A3084" s="59"/>
    </row>
    <row r="3085" spans="1:1">
      <c r="A3085" s="59"/>
    </row>
    <row r="3086" spans="1:1">
      <c r="A3086" s="59"/>
    </row>
    <row r="3087" spans="1:1">
      <c r="A3087" s="59"/>
    </row>
    <row r="3088" spans="1:1">
      <c r="A3088" s="59"/>
    </row>
    <row r="3089" spans="1:1">
      <c r="A3089" s="59"/>
    </row>
    <row r="3090" spans="1:1">
      <c r="A3090" s="59"/>
    </row>
    <row r="3091" spans="1:1">
      <c r="A3091" s="59"/>
    </row>
    <row r="3092" spans="1:1">
      <c r="A3092" s="59"/>
    </row>
    <row r="3093" spans="1:1">
      <c r="A3093" s="59"/>
    </row>
    <row r="3094" spans="1:1">
      <c r="A3094" s="59"/>
    </row>
    <row r="3095" spans="1:1">
      <c r="A3095" s="59"/>
    </row>
    <row r="3096" spans="1:1">
      <c r="A3096" s="59"/>
    </row>
    <row r="3097" spans="1:1">
      <c r="A3097" s="59"/>
    </row>
    <row r="3098" spans="1:1">
      <c r="A3098" s="59"/>
    </row>
    <row r="3099" spans="1:1">
      <c r="A3099" s="59"/>
    </row>
    <row r="3100" spans="1:1">
      <c r="A3100" s="59"/>
    </row>
    <row r="3101" spans="1:1">
      <c r="A3101" s="59"/>
    </row>
    <row r="3102" spans="1:1">
      <c r="A3102" s="59"/>
    </row>
    <row r="3103" spans="1:1">
      <c r="A3103" s="59"/>
    </row>
    <row r="3104" spans="1:1">
      <c r="A3104" s="59"/>
    </row>
    <row r="3105" spans="1:1">
      <c r="A3105" s="59"/>
    </row>
    <row r="3106" spans="1:1">
      <c r="A3106" s="59"/>
    </row>
    <row r="3107" spans="1:1">
      <c r="A3107" s="59"/>
    </row>
    <row r="3108" spans="1:1">
      <c r="A3108" s="59"/>
    </row>
    <row r="3109" spans="1:1">
      <c r="A3109" s="59"/>
    </row>
    <row r="3110" spans="1:1">
      <c r="A3110" s="59"/>
    </row>
    <row r="3111" spans="1:1">
      <c r="A3111" s="59"/>
    </row>
    <row r="3112" spans="1:1">
      <c r="A3112" s="59"/>
    </row>
    <row r="3113" spans="1:1">
      <c r="A3113" s="59"/>
    </row>
    <row r="3114" spans="1:1">
      <c r="A3114" s="59"/>
    </row>
    <row r="3115" spans="1:1">
      <c r="A3115" s="59"/>
    </row>
    <row r="3116" spans="1:1">
      <c r="A3116" s="59"/>
    </row>
    <row r="3117" spans="1:1">
      <c r="A3117" s="59"/>
    </row>
    <row r="3118" spans="1:1">
      <c r="A3118" s="59"/>
    </row>
    <row r="3119" spans="1:1">
      <c r="A3119" s="59"/>
    </row>
    <row r="3120" spans="1:1">
      <c r="A3120" s="59"/>
    </row>
    <row r="3121" spans="1:1">
      <c r="A3121" s="59"/>
    </row>
    <row r="3122" spans="1:1">
      <c r="A3122" s="59"/>
    </row>
    <row r="3123" spans="1:1">
      <c r="A3123" s="59"/>
    </row>
    <row r="3124" spans="1:1">
      <c r="A3124" s="59"/>
    </row>
    <row r="3125" spans="1:1">
      <c r="A3125" s="59"/>
    </row>
    <row r="3126" spans="1:1">
      <c r="A3126" s="59"/>
    </row>
    <row r="3127" spans="1:1">
      <c r="A3127" s="59"/>
    </row>
    <row r="3128" spans="1:1">
      <c r="A3128" s="59"/>
    </row>
    <row r="3129" spans="1:1">
      <c r="A3129" s="59"/>
    </row>
    <row r="3130" spans="1:1">
      <c r="A3130" s="59"/>
    </row>
    <row r="3131" spans="1:1">
      <c r="A3131" s="59"/>
    </row>
    <row r="3132" spans="1:1">
      <c r="A3132" s="59"/>
    </row>
    <row r="3133" spans="1:1">
      <c r="A3133" s="59"/>
    </row>
    <row r="3134" spans="1:1">
      <c r="A3134" s="59"/>
    </row>
    <row r="3135" spans="1:1">
      <c r="A3135" s="59"/>
    </row>
  </sheetData>
  <autoFilter ref="A8:O254"/>
  <mergeCells count="5">
    <mergeCell ref="B6:B7"/>
    <mergeCell ref="C6:C7"/>
    <mergeCell ref="D6:D7"/>
    <mergeCell ref="E6:G6"/>
    <mergeCell ref="H6:J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2</vt:i4>
      </vt:variant>
    </vt:vector>
  </HeadingPairs>
  <TitlesOfParts>
    <vt:vector size="6" baseType="lpstr">
      <vt:lpstr>GUS Gminy 2016</vt:lpstr>
      <vt:lpstr>GUS Gminy 2015</vt:lpstr>
      <vt:lpstr> GUS poprodukcyjny 2015</vt:lpstr>
      <vt:lpstr>GUS poprodukcyjny 2016</vt:lpstr>
      <vt:lpstr>'GUS Gminy 2015'!Tytuły_wydruku</vt:lpstr>
      <vt:lpstr>'GUS Gminy 2016'!Tytuły_wydruku</vt:lpstr>
    </vt:vector>
  </TitlesOfParts>
  <Company>umwp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Bałka</dc:creator>
  <cp:lastModifiedBy>Barbara Bałka</cp:lastModifiedBy>
  <cp:lastPrinted>2016-10-11T10:17:59Z</cp:lastPrinted>
  <dcterms:created xsi:type="dcterms:W3CDTF">2016-09-27T07:46:28Z</dcterms:created>
  <dcterms:modified xsi:type="dcterms:W3CDTF">2017-12-13T11:49:11Z</dcterms:modified>
</cp:coreProperties>
</file>